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G:\ENEA\data\"/>
    </mc:Choice>
  </mc:AlternateContent>
  <xr:revisionPtr revIDLastSave="0" documentId="13_ncr:1_{CA07A2A5-FE85-4EF7-B62D-743E85FFF2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P17" i="1"/>
  <c r="P16" i="1"/>
  <c r="O16" i="1"/>
  <c r="N18" i="1"/>
  <c r="N17" i="1"/>
  <c r="N16" i="1"/>
  <c r="J3" i="1" l="1"/>
  <c r="J4" i="1"/>
  <c r="J5" i="1"/>
  <c r="J6" i="1"/>
  <c r="J7" i="1"/>
  <c r="J8" i="1"/>
  <c r="J9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" i="1"/>
</calcChain>
</file>

<file path=xl/sharedStrings.xml><?xml version="1.0" encoding="utf-8"?>
<sst xmlns="http://schemas.openxmlformats.org/spreadsheetml/2006/main" count="78" uniqueCount="37">
  <si>
    <t>Region</t>
  </si>
  <si>
    <t>Province</t>
  </si>
  <si>
    <t>Annual residential electricity (MWh)</t>
  </si>
  <si>
    <t>Annual residential electricity (kWh)</t>
  </si>
  <si>
    <t>Households</t>
  </si>
  <si>
    <t>Gross residential volume (m³)</t>
  </si>
  <si>
    <t>True residential volume TRV (m³)</t>
  </si>
  <si>
    <t>kWh per household (kWh/household·yr)</t>
  </si>
  <si>
    <t>kWh per m³ (gross) (kWh/m³·yr)</t>
  </si>
  <si>
    <t>kWh per m³ (TRV) (Piedmont only)</t>
  </si>
  <si>
    <t>Piedmont</t>
  </si>
  <si>
    <t>Cuneo</t>
  </si>
  <si>
    <t>Lazio</t>
  </si>
  <si>
    <t>Latina</t>
  </si>
  <si>
    <t>Sicily</t>
  </si>
  <si>
    <t>Palermo</t>
  </si>
  <si>
    <t>Catania</t>
  </si>
  <si>
    <t>Biella</t>
  </si>
  <si>
    <t>Verbano-Cusio-Ossola</t>
  </si>
  <si>
    <t>Torino</t>
  </si>
  <si>
    <t>Vercelli</t>
  </si>
  <si>
    <t>Novara</t>
  </si>
  <si>
    <t>Asti</t>
  </si>
  <si>
    <t>Alessandria</t>
  </si>
  <si>
    <t>Viterbo</t>
  </si>
  <si>
    <t>Rieti</t>
  </si>
  <si>
    <t>Roma</t>
  </si>
  <si>
    <t>Frosinone</t>
  </si>
  <si>
    <t>Trapani</t>
  </si>
  <si>
    <t>Messina</t>
  </si>
  <si>
    <t>Agrigento</t>
  </si>
  <si>
    <t>Caltanissetta</t>
  </si>
  <si>
    <t>Enna</t>
  </si>
  <si>
    <t>Ragusa</t>
  </si>
  <si>
    <t>Siracusa</t>
  </si>
  <si>
    <t>Verbano-Cu…</t>
  </si>
  <si>
    <t>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</si>
</sst>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sz val="9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164" fontId="3" fillId="0" borderId="0" xfId="1" applyNumberFormat="1" applyFont="1" applyAlignment="1">
      <alignment horizontal="center" vertical="top"/>
    </xf>
  </cellXfs>
  <cellStyles count="2">
    <cellStyle name="Normal" xfId="0" builtinId="0"/>
    <cellStyle name="Normal 2" xfId="1" xr:uid="{6DDF7A17-769F-491E-AD29-4F0A57A2A0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Provincial residential demand per household (2023)</a:t>
            </a:r>
          </a:p>
        </c:rich>
      </c:tx>
      <c:layout>
        <c:manualLayout>
          <c:xMode val="edge"/>
          <c:yMode val="edge"/>
          <c:x val="0.12097305087986804"/>
          <c:y val="2.643117551879136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994273345550664E-2"/>
          <c:y val="0.20543213205448235"/>
          <c:w val="0.83614112062835966"/>
          <c:h val="0.522727173639275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kWh per household (kWh/household·yr)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64-44EE-A051-A2DFA2131278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A64-44EE-A051-A2DFA2131278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64-44EE-A051-A2DFA2131278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8A64-44EE-A051-A2DFA2131278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A64-44EE-A051-A2DFA2131278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8A64-44EE-A051-A2DFA2131278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A64-44EE-A051-A2DFA2131278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8A64-44EE-A051-A2DFA2131278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8A64-44EE-A051-A2DFA2131278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8A64-44EE-A051-A2DFA2131278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8A64-44EE-A051-A2DFA2131278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8A64-44EE-A051-A2DFA2131278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8A64-44EE-A051-A2DFA2131278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8A64-44EE-A051-A2DFA2131278}"/>
              </c:ext>
            </c:extLst>
          </c:dPt>
          <c:dLbls>
            <c:delete val="1"/>
          </c:dLbls>
          <c:cat>
            <c:strRef>
              <c:f>Sheet1!$B$2:$B$23</c:f>
              <c:strCache>
                <c:ptCount val="22"/>
                <c:pt idx="0">
                  <c:v>Biella</c:v>
                </c:pt>
                <c:pt idx="1">
                  <c:v>Verbano-Cusio-Ossola</c:v>
                </c:pt>
                <c:pt idx="2">
                  <c:v>Torino</c:v>
                </c:pt>
                <c:pt idx="3">
                  <c:v>Vercelli</c:v>
                </c:pt>
                <c:pt idx="4">
                  <c:v>Novara</c:v>
                </c:pt>
                <c:pt idx="5">
                  <c:v>Cuneo</c:v>
                </c:pt>
                <c:pt idx="6">
                  <c:v>Asti</c:v>
                </c:pt>
                <c:pt idx="7">
                  <c:v>Alessandria</c:v>
                </c:pt>
                <c:pt idx="8">
                  <c:v>Viterbo</c:v>
                </c:pt>
                <c:pt idx="9">
                  <c:v>Rieti</c:v>
                </c:pt>
                <c:pt idx="10">
                  <c:v>Roma</c:v>
                </c:pt>
                <c:pt idx="11">
                  <c:v>Latina</c:v>
                </c:pt>
                <c:pt idx="12">
                  <c:v>Frosinone</c:v>
                </c:pt>
                <c:pt idx="13">
                  <c:v>Trapani</c:v>
                </c:pt>
                <c:pt idx="14">
                  <c:v>Palermo</c:v>
                </c:pt>
                <c:pt idx="15">
                  <c:v>Messina</c:v>
                </c:pt>
                <c:pt idx="16">
                  <c:v>Agrigento</c:v>
                </c:pt>
                <c:pt idx="17">
                  <c:v>Caltanissetta</c:v>
                </c:pt>
                <c:pt idx="18">
                  <c:v>Enna</c:v>
                </c:pt>
                <c:pt idx="19">
                  <c:v>Catania</c:v>
                </c:pt>
                <c:pt idx="20">
                  <c:v>Ragusa</c:v>
                </c:pt>
                <c:pt idx="21">
                  <c:v>Siracusa</c:v>
                </c:pt>
              </c:strCache>
            </c:strRef>
          </c:cat>
          <c:val>
            <c:numRef>
              <c:f>Sheet1!$H$2:$H$23</c:f>
              <c:numCache>
                <c:formatCode>0.0</c:formatCode>
                <c:ptCount val="22"/>
                <c:pt idx="0">
                  <c:v>1907.2434155574699</c:v>
                </c:pt>
                <c:pt idx="1">
                  <c:v>1703.8117431214525</c:v>
                </c:pt>
                <c:pt idx="2">
                  <c:v>1712.2751646925499</c:v>
                </c:pt>
                <c:pt idx="3">
                  <c:v>1967.3626820705099</c:v>
                </c:pt>
                <c:pt idx="4">
                  <c:v>2021.8935874031147</c:v>
                </c:pt>
                <c:pt idx="5">
                  <c:v>1862.6459351171366</c:v>
                </c:pt>
                <c:pt idx="6">
                  <c:v>1966.5954907438518</c:v>
                </c:pt>
                <c:pt idx="7">
                  <c:v>1831.792988509065</c:v>
                </c:pt>
                <c:pt idx="8">
                  <c:v>1952.9252455712053</c:v>
                </c:pt>
                <c:pt idx="9">
                  <c:v>1899.4369436890756</c:v>
                </c:pt>
                <c:pt idx="10">
                  <c:v>2040.1574922730542</c:v>
                </c:pt>
                <c:pt idx="11">
                  <c:v>2267.9610617084486</c:v>
                </c:pt>
                <c:pt idx="12">
                  <c:v>2173.3624060092116</c:v>
                </c:pt>
                <c:pt idx="13">
                  <c:v>2573.0738925664027</c:v>
                </c:pt>
                <c:pt idx="14">
                  <c:v>2501.7423239709697</c:v>
                </c:pt>
                <c:pt idx="15">
                  <c:v>2147.8121041271606</c:v>
                </c:pt>
                <c:pt idx="16">
                  <c:v>2226.6148034490607</c:v>
                </c:pt>
                <c:pt idx="17">
                  <c:v>2103.944319840165</c:v>
                </c:pt>
                <c:pt idx="18">
                  <c:v>1882.6299737619145</c:v>
                </c:pt>
                <c:pt idx="19">
                  <c:v>2374.3346592304301</c:v>
                </c:pt>
                <c:pt idx="20">
                  <c:v>2494.0114656630435</c:v>
                </c:pt>
                <c:pt idx="21">
                  <c:v>2567.2653530349803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4-44EE-A051-A2DFA21312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04836448"/>
        <c:axId val="1704836928"/>
      </c:barChart>
      <c:catAx>
        <c:axId val="170483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836928"/>
        <c:crosses val="autoZero"/>
        <c:auto val="0"/>
        <c:lblAlgn val="ctr"/>
        <c:lblOffset val="100"/>
        <c:tickMarkSkip val="2"/>
        <c:noMultiLvlLbl val="0"/>
      </c:catAx>
      <c:valAx>
        <c:axId val="1704836928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(kWh/household)</a:t>
                </a:r>
              </a:p>
            </c:rich>
          </c:tx>
          <c:layout>
            <c:manualLayout>
              <c:xMode val="edge"/>
              <c:yMode val="edge"/>
              <c:x val="9.7726775174167193E-3"/>
              <c:y val="0.106087600890860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83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/>
              <a:t>Residential electricity intensity per unit of volume in Piedmont (gross vs TRV)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kWh per m³ (gross) (kWh/m³·yr)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Sheet2!$B$2:$B$9</c:f>
              <c:strCache>
                <c:ptCount val="8"/>
                <c:pt idx="0">
                  <c:v>Biella</c:v>
                </c:pt>
                <c:pt idx="1">
                  <c:v>Verbano-Cu…</c:v>
                </c:pt>
                <c:pt idx="2">
                  <c:v>Torino</c:v>
                </c:pt>
                <c:pt idx="3">
                  <c:v>Vercelli</c:v>
                </c:pt>
                <c:pt idx="4">
                  <c:v>Novara</c:v>
                </c:pt>
                <c:pt idx="5">
                  <c:v>Cuneo</c:v>
                </c:pt>
                <c:pt idx="6">
                  <c:v>Asti</c:v>
                </c:pt>
                <c:pt idx="7">
                  <c:v>Alessandria</c:v>
                </c:pt>
              </c:strCache>
            </c:strRef>
          </c:cat>
          <c:val>
            <c:numRef>
              <c:f>Sheet2!$C$2:$C$9</c:f>
              <c:numCache>
                <c:formatCode>General</c:formatCode>
                <c:ptCount val="8"/>
                <c:pt idx="0">
                  <c:v>2.455089007567314</c:v>
                </c:pt>
                <c:pt idx="1">
                  <c:v>2.9667364085731931</c:v>
                </c:pt>
                <c:pt idx="2">
                  <c:v>3.3261982756294519</c:v>
                </c:pt>
                <c:pt idx="3">
                  <c:v>2.1725929463676854</c:v>
                </c:pt>
                <c:pt idx="4">
                  <c:v>2.9128571014613991</c:v>
                </c:pt>
                <c:pt idx="5">
                  <c:v>2.0267326995702484</c:v>
                </c:pt>
                <c:pt idx="6">
                  <c:v>2.1698587337222341</c:v>
                </c:pt>
                <c:pt idx="7">
                  <c:v>2.1039014390299502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6-4A3D-A188-91007BAC4901}"/>
            </c:ext>
          </c:extLst>
        </c:ser>
        <c:ser>
          <c:idx val="1"/>
          <c:order val="1"/>
          <c:tx>
            <c:strRef>
              <c:f>Sheet2!$D$1</c:f>
              <c:strCache>
                <c:ptCount val="1"/>
                <c:pt idx="0">
                  <c:v>kWh per m³ (TRV) (Piedmont only)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Sheet2!$B$2:$B$9</c:f>
              <c:strCache>
                <c:ptCount val="8"/>
                <c:pt idx="0">
                  <c:v>Biella</c:v>
                </c:pt>
                <c:pt idx="1">
                  <c:v>Verbano-Cu…</c:v>
                </c:pt>
                <c:pt idx="2">
                  <c:v>Torino</c:v>
                </c:pt>
                <c:pt idx="3">
                  <c:v>Vercelli</c:v>
                </c:pt>
                <c:pt idx="4">
                  <c:v>Novara</c:v>
                </c:pt>
                <c:pt idx="5">
                  <c:v>Cuneo</c:v>
                </c:pt>
                <c:pt idx="6">
                  <c:v>Asti</c:v>
                </c:pt>
                <c:pt idx="7">
                  <c:v>Alessandria</c:v>
                </c:pt>
              </c:strCache>
            </c:strRef>
          </c:cat>
          <c:val>
            <c:numRef>
              <c:f>Sheet2!$D$2:$D$9</c:f>
              <c:numCache>
                <c:formatCode>General</c:formatCode>
                <c:ptCount val="8"/>
                <c:pt idx="0">
                  <c:v>2.6114774174035782</c:v>
                </c:pt>
                <c:pt idx="1">
                  <c:v>3.1215916715491852</c:v>
                </c:pt>
                <c:pt idx="2">
                  <c:v>3.6035673877739649</c:v>
                </c:pt>
                <c:pt idx="3">
                  <c:v>2.3225267515609409</c:v>
                </c:pt>
                <c:pt idx="4">
                  <c:v>3.1591431800234022</c:v>
                </c:pt>
                <c:pt idx="5">
                  <c:v>2.2173750235992888</c:v>
                </c:pt>
                <c:pt idx="6">
                  <c:v>2.2991700740415228</c:v>
                </c:pt>
                <c:pt idx="7">
                  <c:v>2.2902213954193997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6-4A3D-A188-91007BAC49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40982112"/>
        <c:axId val="2040983072"/>
      </c:barChart>
      <c:catAx>
        <c:axId val="204098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983072"/>
        <c:crosses val="autoZero"/>
        <c:auto val="0"/>
        <c:lblAlgn val="ctr"/>
        <c:lblOffset val="100"/>
        <c:noMultiLvlLbl val="0"/>
      </c:catAx>
      <c:valAx>
        <c:axId val="2040983072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98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1927860</xdr:colOff>
      <xdr:row>27</xdr:row>
      <xdr:rowOff>7620</xdr:rowOff>
    </xdr:from>
    <xdr:to>
      <xdr:col>8</xdr:col>
      <xdr:colOff>702366</xdr:colOff>
      <xdr:row>44</xdr:row>
      <xdr:rowOff>86139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155725-C33C-E453-0136-A3DC2B6E1F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594360</xdr:colOff>
      <xdr:row>0</xdr:row>
      <xdr:rowOff>781050</xdr:rowOff>
    </xdr:from>
    <xdr:to>
      <xdr:col>13</xdr:col>
      <xdr:colOff>289560</xdr:colOff>
      <xdr:row>19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1E1FA2-D985-FB61-5B76-05996E5C52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zoomScaleNormal="100" workbookViewId="0">
      <selection activeCell="M13" sqref="M13"/>
    </sheetView>
  </sheetViews>
  <sheetFormatPr defaultRowHeight="14.4" x14ac:dyDescent="0.3"/>
  <cols>
    <col min="2" max="2" width="11.109375" customWidth="1"/>
    <col min="3" max="3" width="28.5546875" customWidth="1"/>
    <col min="4" max="4" width="16.77734375" customWidth="1"/>
    <col min="5" max="5" width="9.5546875" bestFit="1" customWidth="1"/>
    <col min="6" max="6" width="13.109375" customWidth="1"/>
    <col min="7" max="7" width="13.33203125" customWidth="1"/>
    <col min="8" max="8" width="13" customWidth="1"/>
    <col min="9" max="9" width="12.44140625" customWidth="1"/>
    <col min="10" max="10" width="20" customWidth="1"/>
    <col min="16" max="16" width="11" bestFit="1" customWidth="1"/>
  </cols>
  <sheetData>
    <row r="1" spans="1:16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6" x14ac:dyDescent="0.3">
      <c r="A2" s="2" t="s">
        <v>10</v>
      </c>
      <c r="B2" t="s">
        <v>17</v>
      </c>
      <c r="C2" s="3">
        <f>D2/1000</f>
        <v>152945.66398038462</v>
      </c>
      <c r="D2" s="4">
        <f>H2*E2</f>
        <v>152945663.98038462</v>
      </c>
      <c r="E2" s="3">
        <v>80192</v>
      </c>
      <c r="F2" s="3">
        <v>62297400.831073999</v>
      </c>
      <c r="G2" s="3">
        <v>58566718.961884998</v>
      </c>
      <c r="H2" s="5">
        <v>1907.2434155574699</v>
      </c>
      <c r="I2" s="4">
        <f>D2/F2</f>
        <v>2.455089007567314</v>
      </c>
      <c r="J2" s="4">
        <f>D2/G2</f>
        <v>2.6114774174035782</v>
      </c>
    </row>
    <row r="3" spans="1:16" x14ac:dyDescent="0.3">
      <c r="A3" s="2" t="s">
        <v>10</v>
      </c>
      <c r="B3" t="s">
        <v>18</v>
      </c>
      <c r="C3" s="3">
        <f t="shared" ref="C3:C23" si="0">D3/1000</f>
        <v>123962.52718254439</v>
      </c>
      <c r="D3" s="4">
        <f t="shared" ref="D3:D23" si="1">H3*E3</f>
        <v>123962527.1825444</v>
      </c>
      <c r="E3" s="3">
        <v>72756</v>
      </c>
      <c r="F3" s="3">
        <v>41784139.239441998</v>
      </c>
      <c r="G3" s="3">
        <v>39711320.449873</v>
      </c>
      <c r="H3" s="5">
        <v>1703.8117431214525</v>
      </c>
      <c r="I3" s="4">
        <f t="shared" ref="I3:I23" si="2">D3/F3</f>
        <v>2.9667364085731931</v>
      </c>
      <c r="J3" s="4">
        <f t="shared" ref="J3:J9" si="3">D3/G3</f>
        <v>3.1215916715491852</v>
      </c>
    </row>
    <row r="4" spans="1:16" x14ac:dyDescent="0.3">
      <c r="A4" s="2" t="s">
        <v>10</v>
      </c>
      <c r="B4" t="s">
        <v>19</v>
      </c>
      <c r="C4" s="3">
        <f t="shared" si="0"/>
        <v>1767216.9379020398</v>
      </c>
      <c r="D4" s="4">
        <f t="shared" si="1"/>
        <v>1767216937.9020398</v>
      </c>
      <c r="E4" s="3">
        <v>1032087</v>
      </c>
      <c r="F4" s="3">
        <v>531302343.23376602</v>
      </c>
      <c r="G4" s="3">
        <v>490407628.81187701</v>
      </c>
      <c r="H4" s="5">
        <v>1712.2751646925499</v>
      </c>
      <c r="I4" s="4">
        <f t="shared" si="2"/>
        <v>3.3261982756294519</v>
      </c>
      <c r="J4" s="4">
        <f t="shared" si="3"/>
        <v>3.6035673877739649</v>
      </c>
    </row>
    <row r="5" spans="1:16" x14ac:dyDescent="0.3">
      <c r="A5" s="2" t="s">
        <v>10</v>
      </c>
      <c r="B5" t="s">
        <v>20</v>
      </c>
      <c r="C5" s="3">
        <f t="shared" si="0"/>
        <v>150359.62770260285</v>
      </c>
      <c r="D5" s="4">
        <f t="shared" si="1"/>
        <v>150359627.70260286</v>
      </c>
      <c r="E5" s="3">
        <v>76427</v>
      </c>
      <c r="F5" s="3">
        <v>69207454.601188004</v>
      </c>
      <c r="G5" s="3">
        <v>64739675.270283997</v>
      </c>
      <c r="H5" s="5">
        <v>1967.3626820705099</v>
      </c>
      <c r="I5" s="4">
        <f t="shared" si="2"/>
        <v>2.1725929463676854</v>
      </c>
      <c r="J5" s="4">
        <f t="shared" si="3"/>
        <v>2.3225267515609409</v>
      </c>
    </row>
    <row r="6" spans="1:16" x14ac:dyDescent="0.3">
      <c r="A6" s="2" t="s">
        <v>10</v>
      </c>
      <c r="B6" t="s">
        <v>21</v>
      </c>
      <c r="C6" s="3">
        <f t="shared" si="0"/>
        <v>324926.38707003015</v>
      </c>
      <c r="D6" s="4">
        <f t="shared" si="1"/>
        <v>324926387.07003015</v>
      </c>
      <c r="E6" s="3">
        <v>160704</v>
      </c>
      <c r="F6" s="3">
        <v>111549030.986454</v>
      </c>
      <c r="G6" s="3">
        <v>102852694.086383</v>
      </c>
      <c r="H6" s="5">
        <v>2021.8935874031147</v>
      </c>
      <c r="I6" s="4">
        <f t="shared" si="2"/>
        <v>2.9128571014613991</v>
      </c>
      <c r="J6" s="4">
        <f t="shared" si="3"/>
        <v>3.1591431800234022</v>
      </c>
    </row>
    <row r="7" spans="1:16" x14ac:dyDescent="0.3">
      <c r="A7" s="2" t="s">
        <v>10</v>
      </c>
      <c r="B7" t="s">
        <v>11</v>
      </c>
      <c r="C7" s="3">
        <f t="shared" si="0"/>
        <v>474786.58621542301</v>
      </c>
      <c r="D7" s="4">
        <f t="shared" si="1"/>
        <v>474786586.21542299</v>
      </c>
      <c r="E7" s="3">
        <v>254899</v>
      </c>
      <c r="F7" s="3">
        <v>234262064.41337699</v>
      </c>
      <c r="G7" s="3">
        <v>214121012.98261201</v>
      </c>
      <c r="H7" s="5">
        <v>1862.6459351171366</v>
      </c>
      <c r="I7" s="4">
        <f t="shared" si="2"/>
        <v>2.0267326995702484</v>
      </c>
      <c r="J7" s="4">
        <f t="shared" si="3"/>
        <v>2.2173750235992888</v>
      </c>
    </row>
    <row r="8" spans="1:16" x14ac:dyDescent="0.3">
      <c r="A8" s="2" t="s">
        <v>10</v>
      </c>
      <c r="B8" t="s">
        <v>22</v>
      </c>
      <c r="C8" s="3">
        <f t="shared" si="0"/>
        <v>184268.03088720815</v>
      </c>
      <c r="D8" s="4">
        <f t="shared" si="1"/>
        <v>184268030.88720816</v>
      </c>
      <c r="E8" s="3">
        <v>93699</v>
      </c>
      <c r="F8" s="3">
        <v>84921671.638554007</v>
      </c>
      <c r="G8" s="3">
        <v>80145454.643683001</v>
      </c>
      <c r="H8" s="5">
        <v>1966.5954907438518</v>
      </c>
      <c r="I8" s="4">
        <f t="shared" si="2"/>
        <v>2.1698587337222341</v>
      </c>
      <c r="J8" s="4">
        <f t="shared" si="3"/>
        <v>2.2991700740415228</v>
      </c>
    </row>
    <row r="9" spans="1:16" x14ac:dyDescent="0.3">
      <c r="A9" s="2" t="s">
        <v>10</v>
      </c>
      <c r="B9" t="s">
        <v>23</v>
      </c>
      <c r="C9" s="3">
        <f t="shared" si="0"/>
        <v>354166.18357029662</v>
      </c>
      <c r="D9" s="4">
        <f t="shared" si="1"/>
        <v>354166183.57029665</v>
      </c>
      <c r="E9" s="3">
        <v>193344</v>
      </c>
      <c r="F9" s="3">
        <v>168337820.86939999</v>
      </c>
      <c r="G9" s="3">
        <v>154642771.34020901</v>
      </c>
      <c r="H9" s="5">
        <v>1831.792988509065</v>
      </c>
      <c r="I9" s="4">
        <f t="shared" si="2"/>
        <v>2.1039014390299502</v>
      </c>
      <c r="J9" s="4">
        <f t="shared" si="3"/>
        <v>2.2902213954193997</v>
      </c>
    </row>
    <row r="10" spans="1:16" x14ac:dyDescent="0.3">
      <c r="A10" s="2" t="s">
        <v>12</v>
      </c>
      <c r="B10" t="s">
        <v>24</v>
      </c>
      <c r="C10" s="3">
        <f t="shared" si="0"/>
        <v>273567.72132486006</v>
      </c>
      <c r="D10" s="4">
        <f t="shared" si="1"/>
        <v>273567721.32486004</v>
      </c>
      <c r="E10" s="3">
        <v>140081</v>
      </c>
      <c r="F10" s="3">
        <v>156410932.06847101</v>
      </c>
      <c r="G10" s="3"/>
      <c r="H10" s="5">
        <v>1952.9252455712053</v>
      </c>
      <c r="I10" s="4">
        <f t="shared" si="2"/>
        <v>1.7490319743450031</v>
      </c>
      <c r="J10" s="3"/>
    </row>
    <row r="11" spans="1:16" x14ac:dyDescent="0.3">
      <c r="A11" s="2" t="s">
        <v>12</v>
      </c>
      <c r="B11" t="s">
        <v>25</v>
      </c>
      <c r="C11" s="3">
        <f t="shared" si="0"/>
        <v>133439.24416804494</v>
      </c>
      <c r="D11" s="4">
        <f t="shared" si="1"/>
        <v>133439244.16804494</v>
      </c>
      <c r="E11" s="3">
        <v>70252</v>
      </c>
      <c r="F11" s="3">
        <v>88530963.688409999</v>
      </c>
      <c r="G11" s="3"/>
      <c r="H11" s="5">
        <v>1899.4369436890756</v>
      </c>
      <c r="I11" s="4">
        <f t="shared" si="2"/>
        <v>1.507260721092931</v>
      </c>
      <c r="J11" s="3"/>
    </row>
    <row r="12" spans="1:16" x14ac:dyDescent="0.3">
      <c r="A12" s="2" t="s">
        <v>12</v>
      </c>
      <c r="B12" t="s">
        <v>26</v>
      </c>
      <c r="C12" s="3">
        <f t="shared" si="0"/>
        <v>3895368.5873990795</v>
      </c>
      <c r="D12" s="4">
        <f t="shared" si="1"/>
        <v>3895368587.3990793</v>
      </c>
      <c r="E12" s="3">
        <v>1909347</v>
      </c>
      <c r="F12" s="3">
        <v>1213317358.0531099</v>
      </c>
      <c r="G12" s="3"/>
      <c r="H12" s="5">
        <v>2040.1574922730542</v>
      </c>
      <c r="I12" s="4">
        <f t="shared" si="2"/>
        <v>3.2105108869863952</v>
      </c>
      <c r="J12" s="3"/>
    </row>
    <row r="13" spans="1:16" x14ac:dyDescent="0.3">
      <c r="A13" s="2" t="s">
        <v>12</v>
      </c>
      <c r="B13" t="s">
        <v>13</v>
      </c>
      <c r="C13" s="3">
        <f t="shared" si="0"/>
        <v>538064.6900460826</v>
      </c>
      <c r="D13" s="4">
        <f t="shared" si="1"/>
        <v>538064690.04608262</v>
      </c>
      <c r="E13" s="3">
        <v>237246</v>
      </c>
      <c r="F13" s="3">
        <v>210852595.11443999</v>
      </c>
      <c r="G13" s="3"/>
      <c r="H13" s="5">
        <v>2267.9610617084486</v>
      </c>
      <c r="I13" s="4">
        <f t="shared" si="2"/>
        <v>2.551852348575784</v>
      </c>
      <c r="J13" s="3"/>
    </row>
    <row r="14" spans="1:16" x14ac:dyDescent="0.3">
      <c r="A14" s="2" t="s">
        <v>12</v>
      </c>
      <c r="B14" t="s">
        <v>27</v>
      </c>
      <c r="C14" s="3">
        <f t="shared" si="0"/>
        <v>432029.67251613509</v>
      </c>
      <c r="D14" s="4">
        <f t="shared" si="1"/>
        <v>432029672.5161351</v>
      </c>
      <c r="E14" s="3">
        <v>198784</v>
      </c>
      <c r="F14" s="3">
        <v>225509178.85395399</v>
      </c>
      <c r="G14" s="3"/>
      <c r="H14" s="5">
        <v>2173.3624060092116</v>
      </c>
      <c r="I14" s="4">
        <f t="shared" si="2"/>
        <v>1.9157963977862273</v>
      </c>
      <c r="J14" s="3"/>
    </row>
    <row r="15" spans="1:16" x14ac:dyDescent="0.3">
      <c r="A15" s="2" t="s">
        <v>14</v>
      </c>
      <c r="B15" t="s">
        <v>28</v>
      </c>
      <c r="C15" s="3">
        <f t="shared" si="0"/>
        <v>462077.75577485975</v>
      </c>
      <c r="D15" s="4">
        <f t="shared" si="1"/>
        <v>462077755.77485973</v>
      </c>
      <c r="E15" s="3">
        <v>179582</v>
      </c>
      <c r="F15" s="3">
        <v>168162879.97587499</v>
      </c>
      <c r="G15" s="3"/>
      <c r="H15" s="5">
        <v>2573.0738925664027</v>
      </c>
      <c r="I15" s="4">
        <f t="shared" si="2"/>
        <v>2.7477987760506384</v>
      </c>
      <c r="J15" s="3"/>
      <c r="P15" t="s">
        <v>36</v>
      </c>
    </row>
    <row r="16" spans="1:16" x14ac:dyDescent="0.3">
      <c r="A16" s="2" t="s">
        <v>14</v>
      </c>
      <c r="B16" t="s">
        <v>15</v>
      </c>
      <c r="C16" s="3">
        <f t="shared" si="0"/>
        <v>1232718.5196827515</v>
      </c>
      <c r="D16" s="4">
        <f t="shared" si="1"/>
        <v>1232718519.6827514</v>
      </c>
      <c r="E16" s="3">
        <v>492744</v>
      </c>
      <c r="F16" s="3">
        <v>268332493.13433701</v>
      </c>
      <c r="G16" s="3"/>
      <c r="H16" s="5">
        <v>2501.7423239709697</v>
      </c>
      <c r="I16" s="4">
        <f t="shared" si="2"/>
        <v>4.593996445542686</v>
      </c>
      <c r="J16" s="3"/>
      <c r="M16" s="2" t="s">
        <v>10</v>
      </c>
      <c r="N16">
        <f>SUM(C2:C9)</f>
        <v>3532631.9445105288</v>
      </c>
      <c r="O16">
        <f>C2+C3+C4+C5+C6+C7+C8+C9</f>
        <v>3532631.9445105288</v>
      </c>
      <c r="P16">
        <f>SUM(F2:F9)</f>
        <v>1303661925.8132551</v>
      </c>
    </row>
    <row r="17" spans="1:16" x14ac:dyDescent="0.3">
      <c r="A17" s="2" t="s">
        <v>14</v>
      </c>
      <c r="B17" t="s">
        <v>29</v>
      </c>
      <c r="C17" s="3">
        <f t="shared" si="0"/>
        <v>583975.0764274461</v>
      </c>
      <c r="D17" s="4">
        <f t="shared" si="1"/>
        <v>583975076.42744613</v>
      </c>
      <c r="E17" s="3">
        <v>271893</v>
      </c>
      <c r="F17" s="3">
        <v>206670549.75534001</v>
      </c>
      <c r="G17" s="3"/>
      <c r="H17" s="5">
        <v>2147.8121041271606</v>
      </c>
      <c r="I17" s="4">
        <f t="shared" si="2"/>
        <v>2.8256327624751827</v>
      </c>
      <c r="J17" s="3"/>
      <c r="M17" s="2" t="s">
        <v>12</v>
      </c>
      <c r="N17">
        <f>SUM(C10:C14)</f>
        <v>5272469.9154542023</v>
      </c>
      <c r="P17">
        <f>SUM(F10:F14)</f>
        <v>1894621027.7783849</v>
      </c>
    </row>
    <row r="18" spans="1:16" x14ac:dyDescent="0.3">
      <c r="A18" s="2" t="s">
        <v>14</v>
      </c>
      <c r="B18" t="s">
        <v>30</v>
      </c>
      <c r="C18" s="3">
        <f t="shared" si="0"/>
        <v>383792.68721130077</v>
      </c>
      <c r="D18" s="4">
        <f t="shared" si="1"/>
        <v>383792687.21130079</v>
      </c>
      <c r="E18" s="3">
        <v>172366</v>
      </c>
      <c r="F18" s="3">
        <v>198376119.60147399</v>
      </c>
      <c r="G18" s="3"/>
      <c r="H18" s="5">
        <v>2226.6148034490607</v>
      </c>
      <c r="I18" s="4">
        <f t="shared" si="2"/>
        <v>1.9346718142401305</v>
      </c>
      <c r="J18" s="3"/>
      <c r="M18" s="2" t="s">
        <v>14</v>
      </c>
      <c r="N18">
        <f>SUM(C15:C23)</f>
        <v>4802441.1374643659</v>
      </c>
      <c r="P18">
        <f>SUM(F15:F23)</f>
        <v>1692034375.4975741</v>
      </c>
    </row>
    <row r="19" spans="1:16" x14ac:dyDescent="0.3">
      <c r="A19" s="2" t="s">
        <v>14</v>
      </c>
      <c r="B19" t="s">
        <v>31</v>
      </c>
      <c r="C19" s="3">
        <f t="shared" si="0"/>
        <v>219064.78652607781</v>
      </c>
      <c r="D19" s="4">
        <f t="shared" si="1"/>
        <v>219064786.52607781</v>
      </c>
      <c r="E19" s="3">
        <v>104121</v>
      </c>
      <c r="F19" s="3">
        <v>97724423.939546004</v>
      </c>
      <c r="G19" s="3"/>
      <c r="H19" s="5">
        <v>2103.944319840165</v>
      </c>
      <c r="I19" s="4">
        <f t="shared" si="2"/>
        <v>2.2416585096638175</v>
      </c>
      <c r="J19" s="3"/>
    </row>
    <row r="20" spans="1:16" x14ac:dyDescent="0.3">
      <c r="A20" s="2" t="s">
        <v>14</v>
      </c>
      <c r="B20" t="s">
        <v>32</v>
      </c>
      <c r="C20" s="3">
        <f t="shared" si="0"/>
        <v>127838.10573832903</v>
      </c>
      <c r="D20" s="4">
        <f t="shared" si="1"/>
        <v>127838105.73832904</v>
      </c>
      <c r="E20" s="3">
        <v>67904</v>
      </c>
      <c r="F20" s="3">
        <v>119300757.917225</v>
      </c>
      <c r="G20" s="3"/>
      <c r="H20" s="5">
        <v>1882.6299737619145</v>
      </c>
      <c r="I20" s="4">
        <f t="shared" si="2"/>
        <v>1.0715615556024174</v>
      </c>
      <c r="J20" s="3"/>
    </row>
    <row r="21" spans="1:16" x14ac:dyDescent="0.3">
      <c r="A21" s="2" t="s">
        <v>14</v>
      </c>
      <c r="B21" t="s">
        <v>16</v>
      </c>
      <c r="C21" s="3">
        <f t="shared" si="0"/>
        <v>1053651.3687227103</v>
      </c>
      <c r="D21" s="4">
        <f t="shared" si="1"/>
        <v>1053651368.7227103</v>
      </c>
      <c r="E21" s="3">
        <v>443767</v>
      </c>
      <c r="F21" s="3">
        <v>380765300.75631201</v>
      </c>
      <c r="G21" s="3"/>
      <c r="H21" s="5">
        <v>2374.3346592304301</v>
      </c>
      <c r="I21" s="4">
        <f t="shared" si="2"/>
        <v>2.767193771674699</v>
      </c>
      <c r="J21" s="3"/>
    </row>
    <row r="22" spans="1:16" x14ac:dyDescent="0.3">
      <c r="A22" s="2" t="s">
        <v>14</v>
      </c>
      <c r="B22" t="s">
        <v>33</v>
      </c>
      <c r="C22" s="3">
        <f t="shared" si="0"/>
        <v>322116.54485917604</v>
      </c>
      <c r="D22" s="4">
        <f t="shared" si="1"/>
        <v>322116544.85917604</v>
      </c>
      <c r="E22" s="3">
        <v>129156</v>
      </c>
      <c r="F22" s="3">
        <v>114818213.881294</v>
      </c>
      <c r="G22" s="3"/>
      <c r="H22" s="5">
        <v>2494.0114656630435</v>
      </c>
      <c r="I22" s="4">
        <f t="shared" si="2"/>
        <v>2.8054481425063762</v>
      </c>
      <c r="J22" s="3"/>
    </row>
    <row r="23" spans="1:16" x14ac:dyDescent="0.3">
      <c r="A23" s="2" t="s">
        <v>14</v>
      </c>
      <c r="B23" t="s">
        <v>34</v>
      </c>
      <c r="C23" s="3">
        <f t="shared" si="0"/>
        <v>417206.29252171464</v>
      </c>
      <c r="D23" s="4">
        <f t="shared" si="1"/>
        <v>417206292.52171463</v>
      </c>
      <c r="E23" s="3">
        <v>162510</v>
      </c>
      <c r="F23" s="3">
        <v>137883636.53617099</v>
      </c>
      <c r="G23" s="3"/>
      <c r="H23" s="5">
        <v>2567.2653530349803</v>
      </c>
      <c r="I23" s="4">
        <f t="shared" si="2"/>
        <v>3.0257853868850417</v>
      </c>
      <c r="J23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975C5-E806-4042-8551-E0830CB4A694}">
  <dimension ref="A1:D9"/>
  <sheetViews>
    <sheetView workbookViewId="0">
      <selection activeCell="C15" sqref="C15"/>
    </sheetView>
  </sheetViews>
  <sheetFormatPr defaultRowHeight="14.4" x14ac:dyDescent="0.3"/>
  <cols>
    <col min="2" max="2" width="8.33203125" customWidth="1"/>
    <col min="3" max="3" width="20.21875" customWidth="1"/>
  </cols>
  <sheetData>
    <row r="1" spans="1:4" ht="57.6" x14ac:dyDescent="0.3">
      <c r="A1" s="1" t="s">
        <v>0</v>
      </c>
      <c r="B1" s="1" t="s">
        <v>1</v>
      </c>
      <c r="C1" s="1" t="s">
        <v>8</v>
      </c>
      <c r="D1" s="1" t="s">
        <v>9</v>
      </c>
    </row>
    <row r="2" spans="1:4" x14ac:dyDescent="0.3">
      <c r="A2" s="2" t="s">
        <v>10</v>
      </c>
      <c r="B2" t="s">
        <v>17</v>
      </c>
      <c r="C2" s="2">
        <v>2.455089007567314</v>
      </c>
      <c r="D2" s="2">
        <v>2.6114774174035782</v>
      </c>
    </row>
    <row r="3" spans="1:4" x14ac:dyDescent="0.3">
      <c r="A3" s="2" t="s">
        <v>10</v>
      </c>
      <c r="B3" t="s">
        <v>35</v>
      </c>
      <c r="C3" s="2">
        <v>2.9667364085731931</v>
      </c>
      <c r="D3" s="2">
        <v>3.1215916715491852</v>
      </c>
    </row>
    <row r="4" spans="1:4" x14ac:dyDescent="0.3">
      <c r="A4" s="2" t="s">
        <v>10</v>
      </c>
      <c r="B4" t="s">
        <v>19</v>
      </c>
      <c r="C4" s="2">
        <v>3.3261982756294519</v>
      </c>
      <c r="D4" s="2">
        <v>3.6035673877739649</v>
      </c>
    </row>
    <row r="5" spans="1:4" x14ac:dyDescent="0.3">
      <c r="A5" s="2" t="s">
        <v>10</v>
      </c>
      <c r="B5" t="s">
        <v>20</v>
      </c>
      <c r="C5" s="2">
        <v>2.1725929463676854</v>
      </c>
      <c r="D5" s="2">
        <v>2.3225267515609409</v>
      </c>
    </row>
    <row r="6" spans="1:4" x14ac:dyDescent="0.3">
      <c r="A6" s="2" t="s">
        <v>10</v>
      </c>
      <c r="B6" t="s">
        <v>21</v>
      </c>
      <c r="C6" s="2">
        <v>2.9128571014613991</v>
      </c>
      <c r="D6" s="2">
        <v>3.1591431800234022</v>
      </c>
    </row>
    <row r="7" spans="1:4" x14ac:dyDescent="0.3">
      <c r="A7" s="2" t="s">
        <v>10</v>
      </c>
      <c r="B7" t="s">
        <v>11</v>
      </c>
      <c r="C7" s="2">
        <v>2.0267326995702484</v>
      </c>
      <c r="D7" s="2">
        <v>2.2173750235992888</v>
      </c>
    </row>
    <row r="8" spans="1:4" x14ac:dyDescent="0.3">
      <c r="A8" s="2" t="s">
        <v>10</v>
      </c>
      <c r="B8" t="s">
        <v>22</v>
      </c>
      <c r="C8" s="2">
        <v>2.1698587337222341</v>
      </c>
      <c r="D8" s="2">
        <v>2.2991700740415228</v>
      </c>
    </row>
    <row r="9" spans="1:4" x14ac:dyDescent="0.3">
      <c r="A9" s="2" t="s">
        <v>10</v>
      </c>
      <c r="B9" t="s">
        <v>23</v>
      </c>
      <c r="C9" s="2">
        <v>2.1039014390299502</v>
      </c>
      <c r="D9" s="2">
        <v>2.2902213954193997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Ziwei Wang</dc:creator>
  <cp:lastModifiedBy>Wang  Ziwei</cp:lastModifiedBy>
  <dcterms:created xsi:type="dcterms:W3CDTF">2015-06-05T18:17:20Z</dcterms:created>
  <dcterms:modified xsi:type="dcterms:W3CDTF">2025-12-05T09:14:24Z</dcterms:modified>
</cp:coreProperties>
</file>