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0085263B-F2A5-407F-B60C-8E7357664A4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 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C8" i="8" l="1"/>
  <c r="C6" i="8"/>
  <c r="C4" i="8"/>
  <c r="H30" i="1" l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B2" i="3" l="1"/>
  <c r="B3" i="1" s="1"/>
  <c r="G18" i="2" l="1"/>
  <c r="F9" i="2"/>
  <c r="H30" i="2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H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H10" i="2"/>
  <c r="G10" i="2"/>
  <c r="F10" i="2"/>
  <c r="E10" i="2"/>
  <c r="D10" i="2"/>
  <c r="C10" i="2"/>
  <c r="H9" i="2"/>
  <c r="G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F5" i="2"/>
  <c r="E5" i="2"/>
  <c r="D5" i="2"/>
  <c r="C5" i="2"/>
  <c r="H4" i="2"/>
  <c r="G4" i="2"/>
  <c r="F4" i="2"/>
  <c r="E4" i="2"/>
  <c r="D4" i="2"/>
  <c r="C4" i="2"/>
  <c r="H3" i="2"/>
  <c r="G3" i="2"/>
  <c r="F3" i="2"/>
  <c r="E3" i="2"/>
  <c r="D3" i="2"/>
  <c r="C3" i="2"/>
  <c r="B29" i="3"/>
  <c r="B30" i="1" s="1"/>
  <c r="B30" i="2" s="1"/>
  <c r="B28" i="3"/>
  <c r="B29" i="1" s="1"/>
  <c r="B29" i="2" s="1"/>
  <c r="B27" i="3"/>
  <c r="B28" i="1" s="1"/>
  <c r="B26" i="3"/>
  <c r="B27" i="1" s="1"/>
  <c r="B27" i="2" s="1"/>
  <c r="B25" i="3"/>
  <c r="B26" i="1" s="1"/>
  <c r="B26" i="2" s="1"/>
  <c r="B24" i="3"/>
  <c r="B25" i="1" s="1"/>
  <c r="B25" i="2" s="1"/>
  <c r="B23" i="3"/>
  <c r="B24" i="1" s="1"/>
  <c r="B24" i="2" s="1"/>
  <c r="B22" i="3"/>
  <c r="B23" i="1" s="1"/>
  <c r="B23" i="2" s="1"/>
  <c r="B21" i="3"/>
  <c r="B22" i="1" s="1"/>
  <c r="B22" i="2" s="1"/>
  <c r="B20" i="3"/>
  <c r="B21" i="1" s="1"/>
  <c r="B21" i="2" s="1"/>
  <c r="B19" i="3"/>
  <c r="B20" i="1" s="1"/>
  <c r="B18" i="3"/>
  <c r="B19" i="1" s="1"/>
  <c r="B19" i="2" s="1"/>
  <c r="B17" i="3"/>
  <c r="B18" i="1" s="1"/>
  <c r="B18" i="2" s="1"/>
  <c r="B16" i="3"/>
  <c r="B17" i="1" s="1"/>
  <c r="B17" i="2" s="1"/>
  <c r="B15" i="3"/>
  <c r="B16" i="1" s="1"/>
  <c r="B14" i="3"/>
  <c r="B15" i="1" s="1"/>
  <c r="B15" i="2" s="1"/>
  <c r="B13" i="3"/>
  <c r="B14" i="1" s="1"/>
  <c r="B12" i="3"/>
  <c r="B13" i="1" s="1"/>
  <c r="B13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9" i="2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3" i="2"/>
  <c r="I3" i="2" l="1"/>
  <c r="I20" i="2"/>
  <c r="I11" i="2"/>
  <c r="I25" i="2"/>
  <c r="I10" i="2"/>
  <c r="I26" i="2"/>
  <c r="I18" i="2"/>
  <c r="I19" i="2"/>
  <c r="I30" i="2"/>
  <c r="I8" i="2"/>
  <c r="I29" i="2"/>
  <c r="I16" i="2"/>
  <c r="I28" i="2"/>
  <c r="I6" i="2"/>
  <c r="I24" i="2"/>
  <c r="I27" i="2"/>
  <c r="I5" i="2"/>
  <c r="I14" i="2"/>
  <c r="I4" i="2"/>
  <c r="I13" i="2"/>
  <c r="I22" i="2"/>
  <c r="I12" i="2"/>
  <c r="I21" i="2"/>
  <c r="I17" i="2"/>
  <c r="I7" i="2"/>
  <c r="I15" i="2"/>
  <c r="I23" i="2"/>
  <c r="I9" i="2"/>
  <c r="K17" i="2" l="1"/>
  <c r="K4" i="2"/>
  <c r="K6" i="2"/>
  <c r="K8" i="2"/>
  <c r="K24" i="2"/>
  <c r="K7" i="2"/>
  <c r="K10" i="2"/>
  <c r="K9" i="2"/>
  <c r="K21" i="2"/>
  <c r="K28" i="2"/>
  <c r="K30" i="2"/>
  <c r="K25" i="2"/>
  <c r="K14" i="2"/>
  <c r="K19" i="2"/>
  <c r="K11" i="2"/>
  <c r="K23" i="2"/>
  <c r="K12" i="2"/>
  <c r="K5" i="2"/>
  <c r="K16" i="2"/>
  <c r="K18" i="2"/>
  <c r="K20" i="2"/>
  <c r="K3" i="2"/>
  <c r="K13" i="2"/>
  <c r="K15" i="2"/>
  <c r="K22" i="2"/>
  <c r="K27" i="2"/>
  <c r="K29" i="2"/>
  <c r="K26" i="2"/>
  <c r="C10" i="8"/>
  <c r="B8" i="8" l="1"/>
  <c r="B7" i="8"/>
  <c r="B6" i="8"/>
  <c r="B5" i="8"/>
  <c r="B4" i="8"/>
  <c r="B3" i="8"/>
  <c r="B2" i="8"/>
  <c r="W17" i="2" l="1"/>
  <c r="X17" i="2" s="1"/>
  <c r="W15" i="2"/>
  <c r="X15" i="2" s="1"/>
  <c r="W11" i="2"/>
  <c r="X11" i="2" s="1"/>
  <c r="W12" i="2"/>
  <c r="X12" i="2" s="1"/>
  <c r="W22" i="2"/>
  <c r="X22" i="2" s="1"/>
  <c r="W27" i="2"/>
  <c r="X27" i="2" s="1"/>
  <c r="W20" i="2"/>
  <c r="X20" i="2" s="1"/>
  <c r="W30" i="2"/>
  <c r="X30" i="2" s="1"/>
  <c r="W28" i="2"/>
  <c r="X28" i="2" s="1"/>
  <c r="W19" i="2"/>
  <c r="X19" i="2" s="1"/>
  <c r="W18" i="2"/>
  <c r="X18" i="2" s="1"/>
  <c r="W8" i="2"/>
  <c r="X8" i="2" s="1"/>
  <c r="W26" i="2"/>
  <c r="X26" i="2" s="1"/>
  <c r="W4" i="2"/>
  <c r="X4" i="2" s="1"/>
  <c r="W9" i="2"/>
  <c r="X9" i="2" s="1"/>
  <c r="W7" i="2"/>
  <c r="X7" i="2" s="1"/>
  <c r="W29" i="2"/>
  <c r="X29" i="2" s="1"/>
  <c r="W10" i="2"/>
  <c r="X10" i="2" s="1"/>
  <c r="W16" i="2"/>
  <c r="X16" i="2" s="1"/>
  <c r="W5" i="2"/>
  <c r="X5" i="2" s="1"/>
  <c r="W24" i="2"/>
  <c r="X24" i="2" s="1"/>
  <c r="W6" i="2"/>
  <c r="X6" i="2" s="1"/>
  <c r="W13" i="2"/>
  <c r="X13" i="2" s="1"/>
  <c r="W25" i="2"/>
  <c r="X25" i="2" s="1"/>
  <c r="W21" i="2"/>
  <c r="X21" i="2" s="1"/>
  <c r="W3" i="2"/>
  <c r="X3" i="2" s="1"/>
  <c r="W14" i="2"/>
  <c r="X14" i="2" s="1"/>
  <c r="W23" i="2"/>
  <c r="X23" i="2" s="1"/>
</calcChain>
</file>

<file path=xl/sharedStrings.xml><?xml version="1.0" encoding="utf-8"?>
<sst xmlns="http://schemas.openxmlformats.org/spreadsheetml/2006/main" count="88" uniqueCount="46">
  <si>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</si>
  <si>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</si>
  <si>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</si>
  <si>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</si>
  <si>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</si>
  <si>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</si>
  <si>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</si>
  <si>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</si>
  <si>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</si>
  <si>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</si>
  <si>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</si>
  <si>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</si>
  <si>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</si>
  <si>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</si>
  <si>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</si>
  <si>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</si>
  <si>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</si>
  <si>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</si>
  <si>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</si>
  <si>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</si>
  <si>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</si>
  <si>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</si>
  <si>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</si>
  <si>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</si>
  <si>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</si>
  <si>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</si>
  <si>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</si>
  <si>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</si>
  <si>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</si>
  <si>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</si>
  <si>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</si>
  <si>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</si>
  <si>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</si>
  <si>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</si>
  <si>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</si>
  <si>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</si>
  <si>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</si>
  <si>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</si>
  <si>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</si>
  <si>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</si>
  <si>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</si>
  <si>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</si>
  <si>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</si>
  <si>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</si>
  <si>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2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</si>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</sst>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2" fontId="0" fillId="5" borderId="1" xfId="0" applyNumberFormat="1" applyFill="1" applyBorder="1"/>
    <xf numFmtId="0" fontId="0" fillId="6" borderId="0" xfId="0" applyFill="1"/>
    <xf numFmtId="2" fontId="9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550049</xdr:colOff>
      <xdr:row>13</xdr:row>
      <xdr:rowOff>220916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4036" y="1170214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8</xdr:col>
      <xdr:colOff>1285024</xdr:colOff>
      <xdr:row>45</xdr:row>
      <xdr:rowOff>123500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626929"/>
          <a:ext cx="6809524" cy="2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L29"/>
  <sheetViews>
    <sheetView zoomScale="85" zoomScaleNormal="85" workbookViewId="0"/>
  </sheetViews>
  <sheetFormatPr defaultRowHeight="14.4" x14ac:dyDescent="0.3"/>
  <cols>
    <col min="1" max="1" width="7.5546875" bestFit="1" customWidth="1"/>
    <col min="2" max="2" width="15.77734375" customWidth="1"/>
    <col min="3" max="4" width="9.88671875" bestFit="1" customWidth="1"/>
    <col min="5" max="5" width="10" bestFit="1" customWidth="1"/>
    <col min="6" max="8" width="10.44140625" bestFit="1" customWidth="1"/>
  </cols>
  <sheetData>
    <row r="1" spans="1:12" ht="29.25" customHeight="1" x14ac:dyDescent="0.3">
      <c r="A1" s="5" t="s">
        <v>29</v>
      </c>
      <c r="B1" s="5" t="s">
        <v>15</v>
      </c>
      <c r="C1" s="5" t="s">
        <v>10</v>
      </c>
      <c r="D1" s="5" t="s">
        <v>11</v>
      </c>
      <c r="E1" s="8" t="s">
        <v>36</v>
      </c>
      <c r="F1" s="8" t="s">
        <v>12</v>
      </c>
      <c r="G1" s="5" t="s">
        <v>13</v>
      </c>
      <c r="H1" s="5" t="s">
        <v>14</v>
      </c>
      <c r="K1" s="7"/>
      <c r="L1" s="7"/>
    </row>
    <row r="2" spans="1:12" x14ac:dyDescent="0.3">
      <c r="A2" s="6">
        <v>1</v>
      </c>
      <c r="B2" s="1">
        <f t="shared" ref="B2:B29" si="0">C2/D2</f>
        <v>1.5</v>
      </c>
      <c r="C2" s="20">
        <v>9.3000000000000007</v>
      </c>
      <c r="D2" s="20">
        <v>6.2</v>
      </c>
      <c r="E2" s="20">
        <v>0.95</v>
      </c>
      <c r="F2" s="20">
        <v>0.7</v>
      </c>
      <c r="G2" s="20">
        <v>0.8</v>
      </c>
      <c r="H2" s="20">
        <v>0.3</v>
      </c>
    </row>
    <row r="3" spans="1:12" x14ac:dyDescent="0.3">
      <c r="A3" s="6">
        <v>2</v>
      </c>
      <c r="B3" s="1">
        <f t="shared" si="0"/>
        <v>0.93548387096774188</v>
      </c>
      <c r="C3" s="20">
        <v>5.8</v>
      </c>
      <c r="D3" s="20">
        <v>6.2</v>
      </c>
      <c r="E3" s="20">
        <v>0.95</v>
      </c>
      <c r="F3" s="20">
        <v>0.7</v>
      </c>
      <c r="G3" s="20">
        <v>0.7</v>
      </c>
      <c r="H3" s="20">
        <v>0.65</v>
      </c>
    </row>
    <row r="4" spans="1:12" x14ac:dyDescent="0.3">
      <c r="A4" s="6">
        <v>3</v>
      </c>
      <c r="B4" s="1">
        <f t="shared" si="0"/>
        <v>0.79032258064516137</v>
      </c>
      <c r="C4" s="20">
        <v>4.9000000000000004</v>
      </c>
      <c r="D4" s="20">
        <v>6.2</v>
      </c>
      <c r="E4" s="20">
        <v>0.95</v>
      </c>
      <c r="F4" s="20">
        <v>0.7</v>
      </c>
      <c r="G4" s="20">
        <v>0.65</v>
      </c>
      <c r="H4" s="20">
        <v>0.9</v>
      </c>
    </row>
    <row r="5" spans="1:12" x14ac:dyDescent="0.3">
      <c r="A5" s="6">
        <v>4</v>
      </c>
      <c r="B5" s="1">
        <f t="shared" si="0"/>
        <v>0.85135135135135132</v>
      </c>
      <c r="C5" s="20">
        <v>6.3</v>
      </c>
      <c r="D5" s="20">
        <v>7.4</v>
      </c>
      <c r="E5" s="20">
        <v>0.95</v>
      </c>
      <c r="F5" s="20">
        <v>0.55000000000000004</v>
      </c>
      <c r="G5" s="20">
        <v>0.9</v>
      </c>
      <c r="H5" s="20">
        <v>0.35</v>
      </c>
    </row>
    <row r="6" spans="1:12" x14ac:dyDescent="0.3">
      <c r="A6" s="6">
        <v>5</v>
      </c>
      <c r="B6" s="1">
        <f t="shared" si="0"/>
        <v>0.55223880597014929</v>
      </c>
      <c r="C6" s="20">
        <v>3.7</v>
      </c>
      <c r="D6" s="20">
        <v>6.7</v>
      </c>
      <c r="E6" s="20">
        <v>0.95</v>
      </c>
      <c r="F6" s="20">
        <v>0.7</v>
      </c>
      <c r="G6" s="20">
        <v>0.35</v>
      </c>
      <c r="H6" s="20">
        <v>0.3</v>
      </c>
    </row>
    <row r="7" spans="1:12" x14ac:dyDescent="0.3">
      <c r="A7" s="6">
        <v>6</v>
      </c>
      <c r="B7" s="1">
        <f t="shared" si="0"/>
        <v>1.0735294117647058</v>
      </c>
      <c r="C7" s="20">
        <v>7.3</v>
      </c>
      <c r="D7" s="20">
        <v>6.8</v>
      </c>
      <c r="E7" s="20">
        <v>0.95</v>
      </c>
      <c r="F7" s="20">
        <v>0.7</v>
      </c>
      <c r="G7" s="20">
        <v>0.3</v>
      </c>
      <c r="H7" s="20">
        <v>0.6</v>
      </c>
    </row>
    <row r="8" spans="1:12" x14ac:dyDescent="0.3">
      <c r="A8" s="6">
        <v>7</v>
      </c>
      <c r="B8" s="1">
        <f t="shared" si="0"/>
        <v>1.5</v>
      </c>
      <c r="C8" s="20">
        <v>10.199999999999999</v>
      </c>
      <c r="D8" s="20">
        <v>6.8</v>
      </c>
      <c r="E8" s="20">
        <v>0.95</v>
      </c>
      <c r="F8" s="20">
        <v>0.6</v>
      </c>
      <c r="G8" s="20">
        <v>0.55000000000000004</v>
      </c>
      <c r="H8" s="20">
        <v>0.7</v>
      </c>
    </row>
    <row r="9" spans="1:12" x14ac:dyDescent="0.3">
      <c r="A9" s="9">
        <v>8.1</v>
      </c>
      <c r="B9" s="1">
        <f t="shared" si="0"/>
        <v>0.48818897637795278</v>
      </c>
      <c r="C9" s="20">
        <v>6.2</v>
      </c>
      <c r="D9" s="20">
        <v>12.7</v>
      </c>
      <c r="E9" s="20">
        <v>0.95</v>
      </c>
      <c r="F9" s="20">
        <v>0.3</v>
      </c>
      <c r="G9" s="20">
        <v>0.7</v>
      </c>
      <c r="H9" s="20">
        <v>0.8</v>
      </c>
    </row>
    <row r="10" spans="1:12" x14ac:dyDescent="0.3">
      <c r="A10" s="9">
        <v>8.1999999999999993</v>
      </c>
      <c r="B10" s="1">
        <f t="shared" si="0"/>
        <v>2.0483870967741935</v>
      </c>
      <c r="C10" s="20">
        <v>12.7</v>
      </c>
      <c r="D10" s="20">
        <v>6.2</v>
      </c>
      <c r="E10" s="20">
        <v>0.8</v>
      </c>
      <c r="F10" s="20">
        <v>0.7</v>
      </c>
      <c r="G10" s="20">
        <v>0.95</v>
      </c>
      <c r="H10" s="20">
        <v>0.3</v>
      </c>
    </row>
    <row r="11" spans="1:12" x14ac:dyDescent="0.3">
      <c r="A11" s="6">
        <v>9</v>
      </c>
      <c r="B11" s="1">
        <f t="shared" si="0"/>
        <v>0.98214285714285721</v>
      </c>
      <c r="C11" s="20">
        <v>5.5</v>
      </c>
      <c r="D11" s="20">
        <v>5.6</v>
      </c>
      <c r="E11" s="20">
        <v>0.8</v>
      </c>
      <c r="F11" s="20">
        <v>0.75</v>
      </c>
      <c r="G11" s="20">
        <v>0.6</v>
      </c>
      <c r="H11" s="20">
        <v>0.7</v>
      </c>
    </row>
    <row r="12" spans="1:12" x14ac:dyDescent="0.3">
      <c r="A12" s="6">
        <v>11</v>
      </c>
      <c r="B12" s="1">
        <f t="shared" si="0"/>
        <v>0.78947368421052633</v>
      </c>
      <c r="C12" s="20">
        <v>4.5</v>
      </c>
      <c r="D12" s="20">
        <v>5.7</v>
      </c>
      <c r="E12" s="20">
        <v>0.6</v>
      </c>
      <c r="F12" s="20">
        <v>0.7</v>
      </c>
      <c r="G12" s="20">
        <v>0.7</v>
      </c>
      <c r="H12" s="20">
        <v>0.7</v>
      </c>
    </row>
    <row r="13" spans="1:12" x14ac:dyDescent="0.3">
      <c r="A13" s="6">
        <v>13</v>
      </c>
      <c r="B13" s="1">
        <f t="shared" si="0"/>
        <v>0.64814814814814814</v>
      </c>
      <c r="C13" s="20">
        <v>3.5</v>
      </c>
      <c r="D13" s="20">
        <v>5.4</v>
      </c>
      <c r="E13" s="20">
        <v>0.75</v>
      </c>
      <c r="F13" s="20">
        <v>0.7</v>
      </c>
      <c r="G13" s="20">
        <v>0.3</v>
      </c>
      <c r="H13" s="20">
        <v>0.7</v>
      </c>
    </row>
    <row r="14" spans="1:12" x14ac:dyDescent="0.3">
      <c r="A14" s="6">
        <v>14</v>
      </c>
      <c r="B14" s="1">
        <f t="shared" si="0"/>
        <v>0.8</v>
      </c>
      <c r="C14" s="20">
        <v>4.4000000000000004</v>
      </c>
      <c r="D14" s="20">
        <v>5.5</v>
      </c>
      <c r="E14" s="20">
        <v>0.75</v>
      </c>
      <c r="F14" s="20">
        <v>0.7</v>
      </c>
      <c r="G14" s="20">
        <v>0.6</v>
      </c>
      <c r="H14" s="20">
        <v>0.3</v>
      </c>
    </row>
    <row r="15" spans="1:12" x14ac:dyDescent="0.3">
      <c r="A15" s="6">
        <v>15</v>
      </c>
      <c r="B15" s="1">
        <f t="shared" si="0"/>
        <v>0.52727272727272723</v>
      </c>
      <c r="C15" s="20">
        <v>2.9</v>
      </c>
      <c r="D15" s="20">
        <v>5.5</v>
      </c>
      <c r="E15" s="20">
        <v>0.75</v>
      </c>
      <c r="F15" s="20">
        <v>0.7</v>
      </c>
      <c r="G15" s="20">
        <v>0.6</v>
      </c>
      <c r="H15" s="20">
        <v>0.6</v>
      </c>
    </row>
    <row r="16" spans="1:12" x14ac:dyDescent="0.3">
      <c r="A16" s="6">
        <v>16</v>
      </c>
      <c r="B16" s="1">
        <f t="shared" si="0"/>
        <v>1.1607142857142858</v>
      </c>
      <c r="C16" s="20">
        <v>6.5</v>
      </c>
      <c r="D16" s="20">
        <v>5.6</v>
      </c>
      <c r="E16" s="20">
        <v>0.8</v>
      </c>
      <c r="F16" s="20">
        <v>0.75</v>
      </c>
      <c r="G16" s="20">
        <v>0.65</v>
      </c>
      <c r="H16" s="20">
        <v>0.6</v>
      </c>
    </row>
    <row r="17" spans="1:8" x14ac:dyDescent="0.3">
      <c r="A17" s="6">
        <v>17</v>
      </c>
      <c r="B17" s="1">
        <f t="shared" si="0"/>
        <v>1.6666666666666667</v>
      </c>
      <c r="C17" s="20">
        <v>6.5</v>
      </c>
      <c r="D17" s="20">
        <v>3.9</v>
      </c>
      <c r="E17" s="20">
        <v>0.75</v>
      </c>
      <c r="F17" s="20">
        <v>0.9</v>
      </c>
      <c r="G17" s="20">
        <v>0.65</v>
      </c>
      <c r="H17" s="20">
        <v>0.6</v>
      </c>
    </row>
    <row r="18" spans="1:8" x14ac:dyDescent="0.3">
      <c r="A18" s="6">
        <v>18</v>
      </c>
      <c r="B18" s="1">
        <f t="shared" si="0"/>
        <v>1.0303030303030303</v>
      </c>
      <c r="C18" s="20">
        <v>6.8</v>
      </c>
      <c r="D18" s="20">
        <v>6.6</v>
      </c>
      <c r="E18" s="20">
        <v>0.65</v>
      </c>
      <c r="F18" s="20">
        <v>0.25</v>
      </c>
      <c r="G18" s="20">
        <v>0.6</v>
      </c>
      <c r="H18" s="20">
        <v>0.7</v>
      </c>
    </row>
    <row r="19" spans="1:8" x14ac:dyDescent="0.3">
      <c r="A19" s="6">
        <v>19</v>
      </c>
      <c r="B19" s="1">
        <f t="shared" si="0"/>
        <v>1</v>
      </c>
      <c r="C19" s="20">
        <v>6.4</v>
      </c>
      <c r="D19" s="20">
        <v>6.4</v>
      </c>
      <c r="E19" s="20">
        <v>0.8</v>
      </c>
      <c r="F19" s="20">
        <v>0.25</v>
      </c>
      <c r="G19" s="20">
        <v>0.3</v>
      </c>
      <c r="H19" s="20">
        <v>0.6</v>
      </c>
    </row>
    <row r="20" spans="1:8" x14ac:dyDescent="0.3">
      <c r="A20" s="6">
        <v>20</v>
      </c>
      <c r="B20" s="1">
        <f t="shared" si="0"/>
        <v>5.2238805970149252E-2</v>
      </c>
      <c r="C20" s="20">
        <v>0.35</v>
      </c>
      <c r="D20" s="20">
        <v>6.7</v>
      </c>
      <c r="E20" s="20">
        <v>0.7</v>
      </c>
      <c r="F20" s="20">
        <v>0.9</v>
      </c>
      <c r="G20" s="20">
        <v>0.55000000000000004</v>
      </c>
      <c r="H20" s="20">
        <v>0.25</v>
      </c>
    </row>
    <row r="21" spans="1:8" x14ac:dyDescent="0.3">
      <c r="A21" s="9">
        <v>21.1</v>
      </c>
      <c r="B21" s="1">
        <f t="shared" si="0"/>
        <v>0.70652173913043481</v>
      </c>
      <c r="C21" s="20">
        <v>6.5</v>
      </c>
      <c r="D21" s="20">
        <v>9.1999999999999993</v>
      </c>
      <c r="E21" s="20">
        <v>0.8</v>
      </c>
      <c r="F21" s="20">
        <v>0.75</v>
      </c>
      <c r="G21" s="20">
        <v>0.8</v>
      </c>
      <c r="H21" s="20">
        <v>0.65</v>
      </c>
    </row>
    <row r="22" spans="1:8" x14ac:dyDescent="0.3">
      <c r="A22" s="9">
        <v>21.2</v>
      </c>
      <c r="B22" s="1">
        <f t="shared" si="0"/>
        <v>1.4153846153846152</v>
      </c>
      <c r="C22" s="20">
        <v>9.1999999999999993</v>
      </c>
      <c r="D22" s="20">
        <v>6.5</v>
      </c>
      <c r="E22" s="20">
        <v>0.8</v>
      </c>
      <c r="F22" s="20">
        <v>0.65</v>
      </c>
      <c r="G22" s="20">
        <v>0.75</v>
      </c>
      <c r="H22" s="20">
        <v>0.8</v>
      </c>
    </row>
    <row r="23" spans="1:8" x14ac:dyDescent="0.3">
      <c r="A23" s="9">
        <v>22.1</v>
      </c>
      <c r="B23" s="1">
        <f t="shared" si="0"/>
        <v>1.0833333333333333</v>
      </c>
      <c r="C23" s="20">
        <v>6.5</v>
      </c>
      <c r="D23" s="20">
        <v>6</v>
      </c>
      <c r="E23" s="20">
        <v>0.7</v>
      </c>
      <c r="F23" s="20">
        <v>0.75</v>
      </c>
      <c r="G23" s="20">
        <v>0.65</v>
      </c>
      <c r="H23" s="20">
        <v>0.8</v>
      </c>
    </row>
    <row r="24" spans="1:8" x14ac:dyDescent="0.3">
      <c r="A24" s="9">
        <v>22.2</v>
      </c>
      <c r="B24" s="1">
        <f t="shared" si="0"/>
        <v>0.92307692307692313</v>
      </c>
      <c r="C24" s="20">
        <v>6</v>
      </c>
      <c r="D24" s="20">
        <v>6.5</v>
      </c>
      <c r="E24" s="20">
        <v>0.8</v>
      </c>
      <c r="F24" s="20">
        <v>0.75</v>
      </c>
      <c r="G24" s="20">
        <v>0.7</v>
      </c>
      <c r="H24" s="20">
        <v>0.75</v>
      </c>
    </row>
    <row r="25" spans="1:8" x14ac:dyDescent="0.3">
      <c r="A25" s="10">
        <v>23</v>
      </c>
      <c r="B25" s="1">
        <f t="shared" si="0"/>
        <v>0.83177570093457953</v>
      </c>
      <c r="C25" s="20">
        <v>8.9</v>
      </c>
      <c r="D25" s="20">
        <v>10.7</v>
      </c>
      <c r="E25" s="20">
        <v>0.7</v>
      </c>
      <c r="F25" s="20">
        <v>0.75</v>
      </c>
      <c r="G25" s="20">
        <v>0.5</v>
      </c>
      <c r="H25" s="20">
        <v>0.7</v>
      </c>
    </row>
    <row r="26" spans="1:8" x14ac:dyDescent="0.3">
      <c r="A26" s="6">
        <v>24</v>
      </c>
      <c r="B26" s="1">
        <f t="shared" si="0"/>
        <v>0.51515151515151514</v>
      </c>
      <c r="C26" s="20">
        <v>3.4</v>
      </c>
      <c r="D26" s="20">
        <v>6.6</v>
      </c>
      <c r="E26" s="20">
        <v>0.65</v>
      </c>
      <c r="F26" s="20">
        <v>0.35</v>
      </c>
      <c r="G26" s="20">
        <v>0.25</v>
      </c>
      <c r="H26" s="20">
        <v>0.6</v>
      </c>
    </row>
    <row r="27" spans="1:8" x14ac:dyDescent="0.3">
      <c r="A27" s="6">
        <v>25</v>
      </c>
      <c r="B27" s="1">
        <f t="shared" si="0"/>
        <v>0.54838709677419351</v>
      </c>
      <c r="C27" s="20">
        <v>3.4</v>
      </c>
      <c r="D27" s="20">
        <v>6.2</v>
      </c>
      <c r="E27" s="20">
        <v>0.8</v>
      </c>
      <c r="F27" s="20">
        <v>0.35</v>
      </c>
      <c r="G27" s="20">
        <v>0.6</v>
      </c>
      <c r="H27" s="20">
        <v>0.25</v>
      </c>
    </row>
    <row r="28" spans="1:8" x14ac:dyDescent="0.3">
      <c r="A28" s="6">
        <v>26</v>
      </c>
      <c r="B28" s="1">
        <f t="shared" si="0"/>
        <v>0.4925373134328358</v>
      </c>
      <c r="C28" s="20">
        <v>3.3</v>
      </c>
      <c r="D28" s="20">
        <v>6.7</v>
      </c>
      <c r="E28" s="20">
        <v>0.65</v>
      </c>
      <c r="F28" s="20">
        <v>0.6</v>
      </c>
      <c r="G28" s="20">
        <v>0.6</v>
      </c>
      <c r="H28" s="20">
        <v>0.25</v>
      </c>
    </row>
    <row r="29" spans="1:8" x14ac:dyDescent="0.3">
      <c r="A29" s="6">
        <v>27</v>
      </c>
      <c r="B29" s="1">
        <f t="shared" si="0"/>
        <v>0.532258064516129</v>
      </c>
      <c r="C29" s="20">
        <v>3.3</v>
      </c>
      <c r="D29" s="20">
        <v>6.2</v>
      </c>
      <c r="E29" s="20">
        <v>0.8</v>
      </c>
      <c r="F29" s="20">
        <v>0.6</v>
      </c>
      <c r="G29" s="20">
        <v>0.25</v>
      </c>
      <c r="H29" s="20">
        <v>0.6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opLeftCell="A2" zoomScale="85" zoomScaleNormal="85" workbookViewId="0">
      <selection activeCell="J17" sqref="J17"/>
    </sheetView>
  </sheetViews>
  <sheetFormatPr defaultRowHeight="14.4" x14ac:dyDescent="0.3"/>
  <cols>
    <col min="2" max="2" width="17.33203125" bestFit="1" customWidth="1"/>
    <col min="3" max="3" width="12.109375" customWidth="1"/>
    <col min="4" max="4" width="13.109375" bestFit="1" customWidth="1"/>
    <col min="5" max="8" width="13.109375" customWidth="1"/>
    <col min="10" max="10" width="15.5546875" bestFit="1" customWidth="1"/>
    <col min="13" max="13" width="66.109375" bestFit="1" customWidth="1"/>
  </cols>
  <sheetData>
    <row r="1" spans="1:13" hidden="1" x14ac:dyDescent="0.3">
      <c r="B1" s="2"/>
    </row>
    <row r="2" spans="1:13" ht="31.5" customHeight="1" x14ac:dyDescent="0.3">
      <c r="A2" s="5" t="s">
        <v>29</v>
      </c>
      <c r="B2" s="5" t="s">
        <v>15</v>
      </c>
      <c r="C2" s="5" t="s">
        <v>10</v>
      </c>
      <c r="D2" s="5" t="s">
        <v>11</v>
      </c>
      <c r="E2" s="5" t="s">
        <v>36</v>
      </c>
      <c r="F2" s="5" t="s">
        <v>13</v>
      </c>
      <c r="G2" s="5" t="s">
        <v>12</v>
      </c>
      <c r="H2" s="5" t="s">
        <v>14</v>
      </c>
      <c r="J2" s="7"/>
      <c r="K2" s="16" t="s">
        <v>26</v>
      </c>
      <c r="L2" s="16" t="s">
        <v>27</v>
      </c>
    </row>
    <row r="3" spans="1:13" x14ac:dyDescent="0.3">
      <c r="A3" s="6">
        <v>1</v>
      </c>
      <c r="B3" s="1">
        <f>('DATI '!B2-$K$3)/($L$3-$K$3)</f>
        <v>0.46566008517228025</v>
      </c>
      <c r="C3" s="1">
        <f>('DATI '!C2-$K$4)/($L$4-$K$4)</f>
        <v>0.52186588921282806</v>
      </c>
      <c r="D3" s="1">
        <f>('DATI '!D2-$K$5)/($L$5-$K$5)</f>
        <v>0.3411078717201167</v>
      </c>
      <c r="E3" s="1">
        <f>1-(('DATI '!E2-$K$6)/($L$6-$K$6))</f>
        <v>0.44000000000000006</v>
      </c>
      <c r="F3" s="1">
        <f>1-(('DATI '!G2-$K$7)/($L$7-$K$7))</f>
        <v>0.39999999999999991</v>
      </c>
      <c r="G3" s="1">
        <f>1-(('DATI '!F2-$K$8)/($L$8-$K$8))</f>
        <v>0.64</v>
      </c>
      <c r="H3" s="1">
        <f>1-(('DATI '!H2-$K$9)/($L$9-$K$9))</f>
        <v>0.9</v>
      </c>
      <c r="J3" s="5" t="s">
        <v>15</v>
      </c>
      <c r="K3" s="15">
        <v>5.2238805970149252E-2</v>
      </c>
      <c r="L3" s="15">
        <v>3.1612903225806455</v>
      </c>
      <c r="M3" s="23" t="s">
        <v>45</v>
      </c>
    </row>
    <row r="4" spans="1:13" x14ac:dyDescent="0.3">
      <c r="A4" s="6">
        <v>2</v>
      </c>
      <c r="B4" s="1">
        <f>('DATI '!B3-$K$3)/($L$3-$K$3)</f>
        <v>0.28408826945412308</v>
      </c>
      <c r="C4" s="1">
        <f>('DATI '!C3-$K$4)/($L$4-$K$4)</f>
        <v>0.31778425655976678</v>
      </c>
      <c r="D4" s="1">
        <f>('DATI '!D3-$K$5)/($L$5-$K$5)</f>
        <v>0.3411078717201167</v>
      </c>
      <c r="E4" s="1">
        <f>1-(('DATI '!E3-$K$6)/($L$6-$K$6))</f>
        <v>0.44000000000000006</v>
      </c>
      <c r="F4" s="1">
        <f>1-(('DATI '!G3-$K$7)/($L$7-$K$7))</f>
        <v>0.5</v>
      </c>
      <c r="G4" s="1">
        <f>1-(('DATI '!F3-$K$8)/($L$8-$K$8))</f>
        <v>0.64</v>
      </c>
      <c r="H4" s="1">
        <f>1-(('DATI '!H3-$K$9)/($L$9-$K$9))</f>
        <v>0.55000000000000004</v>
      </c>
      <c r="J4" s="5" t="s">
        <v>10</v>
      </c>
      <c r="K4" s="15">
        <v>0.35</v>
      </c>
      <c r="L4" s="15">
        <v>17.5</v>
      </c>
      <c r="M4" s="23"/>
    </row>
    <row r="5" spans="1:13" x14ac:dyDescent="0.3">
      <c r="A5" s="6">
        <v>3</v>
      </c>
      <c r="B5" s="1">
        <f>('DATI '!B4-$K$3)/($L$3-$K$3)</f>
        <v>0.23739837398373984</v>
      </c>
      <c r="C5" s="1">
        <f>('DATI '!C4-$K$4)/($L$4-$K$4)</f>
        <v>0.26530612244897966</v>
      </c>
      <c r="D5" s="1">
        <f>('DATI '!D4-$K$5)/($L$5-$K$5)</f>
        <v>0.3411078717201167</v>
      </c>
      <c r="E5" s="1">
        <f>1-(('DATI '!E4-$K$6)/($L$6-$K$6))</f>
        <v>0.44000000000000006</v>
      </c>
      <c r="F5" s="1">
        <f>1-(('DATI '!G4-$K$7)/($L$7-$K$7))</f>
        <v>0.55000000000000004</v>
      </c>
      <c r="G5" s="1">
        <f>1-(('DATI '!F4-$K$8)/($L$8-$K$8))</f>
        <v>0.64</v>
      </c>
      <c r="H5" s="1">
        <f>1-(('DATI '!H4-$K$9)/($L$9-$K$9))</f>
        <v>0.30000000000000004</v>
      </c>
      <c r="J5" s="5" t="s">
        <v>11</v>
      </c>
      <c r="K5" s="15">
        <v>0.35</v>
      </c>
      <c r="L5" s="15">
        <v>17.5</v>
      </c>
      <c r="M5" s="23"/>
    </row>
    <row r="6" spans="1:13" x14ac:dyDescent="0.3">
      <c r="A6" s="6">
        <v>4</v>
      </c>
      <c r="B6" s="1">
        <f>('DATI '!B5-$K$3)/($L$3-$K$3)</f>
        <v>0.2570277594667838</v>
      </c>
      <c r="C6" s="1">
        <f>('DATI '!C5-$K$4)/($L$4-$K$4)</f>
        <v>0.34693877551020413</v>
      </c>
      <c r="D6" s="1">
        <f>('DATI '!D5-$K$5)/($L$5-$K$5)</f>
        <v>0.41107871720116623</v>
      </c>
      <c r="E6" s="1">
        <f>1-(('DATI '!E5-$K$6)/($L$6-$K$6))</f>
        <v>0.44000000000000006</v>
      </c>
      <c r="F6" s="1">
        <f>1-(('DATI '!G5-$K$7)/($L$7-$K$7))</f>
        <v>0.30000000000000004</v>
      </c>
      <c r="G6" s="1">
        <f>1-(('DATI '!F5-$K$8)/($L$8-$K$8))</f>
        <v>0.76</v>
      </c>
      <c r="H6" s="1">
        <f>1-(('DATI '!H5-$K$9)/($L$9-$K$9))</f>
        <v>0.85000000000000009</v>
      </c>
      <c r="J6" s="5" t="s">
        <v>36</v>
      </c>
      <c r="K6" s="15">
        <v>0.25</v>
      </c>
      <c r="L6" s="15">
        <v>1.5</v>
      </c>
      <c r="M6" s="23"/>
    </row>
    <row r="7" spans="1:13" x14ac:dyDescent="0.3">
      <c r="A7" s="6">
        <v>5</v>
      </c>
      <c r="B7" s="1">
        <f>('DATI '!B6-$K$3)/($L$3-$K$3)</f>
        <v>0.16082075106465349</v>
      </c>
      <c r="C7" s="1">
        <f>('DATI '!C6-$K$4)/($L$4-$K$4)</f>
        <v>0.19533527696793004</v>
      </c>
      <c r="D7" s="1">
        <f>('DATI '!D6-$K$5)/($L$5-$K$5)</f>
        <v>0.370262390670554</v>
      </c>
      <c r="E7" s="1">
        <f>1-(('DATI '!E6-$K$6)/($L$6-$K$6))</f>
        <v>0.44000000000000006</v>
      </c>
      <c r="F7" s="1">
        <f>1-(('DATI '!G6-$K$7)/($L$7-$K$7))</f>
        <v>0.85000000000000009</v>
      </c>
      <c r="G7" s="1">
        <f>1-(('DATI '!F6-$K$8)/($L$8-$K$8))</f>
        <v>0.64</v>
      </c>
      <c r="H7" s="1">
        <f>1-(('DATI '!H6-$K$9)/($L$9-$K$9))</f>
        <v>0.9</v>
      </c>
      <c r="J7" s="5" t="s">
        <v>13</v>
      </c>
      <c r="K7" s="15">
        <v>0.2</v>
      </c>
      <c r="L7" s="15">
        <v>1.2</v>
      </c>
      <c r="M7" s="23"/>
    </row>
    <row r="8" spans="1:13" x14ac:dyDescent="0.3">
      <c r="A8" s="6">
        <v>6</v>
      </c>
      <c r="B8" s="1">
        <f>('DATI '!B7-$K$3)/($L$3-$K$3)</f>
        <v>0.32848944455831108</v>
      </c>
      <c r="C8" s="1">
        <f>('DATI '!C7-$K$4)/($L$4-$K$4)</f>
        <v>0.40524781341107874</v>
      </c>
      <c r="D8" s="1">
        <f>('DATI '!D7-$K$5)/($L$5-$K$5)</f>
        <v>0.37609329446064144</v>
      </c>
      <c r="E8" s="1">
        <f>1-(('DATI '!E7-$K$6)/($L$6-$K$6))</f>
        <v>0.44000000000000006</v>
      </c>
      <c r="F8" s="1">
        <f>1-(('DATI '!G7-$K$7)/($L$7-$K$7))</f>
        <v>0.9</v>
      </c>
      <c r="G8" s="1">
        <f>1-(('DATI '!F7-$K$8)/($L$8-$K$8))</f>
        <v>0.64</v>
      </c>
      <c r="H8" s="1">
        <f>1-(('DATI '!H7-$K$9)/($L$9-$K$9))</f>
        <v>0.60000000000000009</v>
      </c>
      <c r="J8" s="5" t="s">
        <v>12</v>
      </c>
      <c r="K8" s="15">
        <v>0.25</v>
      </c>
      <c r="L8" s="15">
        <v>1.5</v>
      </c>
      <c r="M8" s="23"/>
    </row>
    <row r="9" spans="1:13" x14ac:dyDescent="0.3">
      <c r="A9" s="6">
        <v>7</v>
      </c>
      <c r="B9" s="1">
        <f>('DATI '!B8-$K$3)/($L$3-$K$3)</f>
        <v>0.46566008517228025</v>
      </c>
      <c r="C9" s="1">
        <f>('DATI '!C8-$K$4)/($L$4-$K$4)</f>
        <v>0.57434402332361523</v>
      </c>
      <c r="D9" s="1">
        <f>('DATI '!D8-$K$5)/($L$5-$K$5)</f>
        <v>0.37609329446064144</v>
      </c>
      <c r="E9" s="1">
        <f>1-(('DATI '!E8-$K$6)/($L$6-$K$6))</f>
        <v>0.44000000000000006</v>
      </c>
      <c r="F9" s="1">
        <f>1-(('DATI '!G8-$K$7)/($L$7-$K$7))</f>
        <v>0.64999999999999991</v>
      </c>
      <c r="G9" s="1">
        <f>1-(('DATI '!F8-$K$8)/($L$8-$K$8))</f>
        <v>0.72</v>
      </c>
      <c r="H9" s="1">
        <f>1-(('DATI '!H8-$K$9)/($L$9-$K$9))</f>
        <v>0.5</v>
      </c>
      <c r="J9" s="5" t="s">
        <v>14</v>
      </c>
      <c r="K9" s="15">
        <v>0.2</v>
      </c>
      <c r="L9" s="15">
        <v>1.2</v>
      </c>
      <c r="M9" s="23"/>
    </row>
    <row r="10" spans="1:13" x14ac:dyDescent="0.3">
      <c r="A10" s="9">
        <v>8.1</v>
      </c>
      <c r="B10" s="1">
        <f>('DATI '!B9-$K$3)/($L$3-$K$3)</f>
        <v>0.14021966766349328</v>
      </c>
      <c r="C10" s="1">
        <f>('DATI '!C9-$K$4)/($L$4-$K$4)</f>
        <v>0.3411078717201167</v>
      </c>
      <c r="D10" s="1">
        <f>('DATI '!D9-$K$5)/($L$5-$K$5)</f>
        <v>0.72011661807580174</v>
      </c>
      <c r="E10" s="1">
        <f>1-(('DATI '!E9-$K$6)/($L$6-$K$6))</f>
        <v>0.44000000000000006</v>
      </c>
      <c r="F10" s="1">
        <f>1-(('DATI '!G9-$K$7)/($L$7-$K$7))</f>
        <v>0.5</v>
      </c>
      <c r="G10" s="1">
        <f>1-(('DATI '!F9-$K$8)/($L$8-$K$8))</f>
        <v>0.96</v>
      </c>
      <c r="H10" s="1">
        <f>1-(('DATI '!H9-$K$9)/($L$9-$K$9))</f>
        <v>0.39999999999999991</v>
      </c>
      <c r="M10" s="23"/>
    </row>
    <row r="11" spans="1:13" x14ac:dyDescent="0.3">
      <c r="A11" s="9">
        <v>8.1999999999999993</v>
      </c>
      <c r="B11" s="1">
        <f>('DATI '!B10-$K$3)/($L$3-$K$3)</f>
        <v>0.64204413472706146</v>
      </c>
      <c r="C11" s="1">
        <f>('DATI '!C10-$K$4)/($L$4-$K$4)</f>
        <v>0.72011661807580174</v>
      </c>
      <c r="D11" s="1">
        <f>('DATI '!D10-$K$5)/($L$5-$K$5)</f>
        <v>0.3411078717201167</v>
      </c>
      <c r="E11" s="1">
        <f>1-(('DATI '!E10-$K$6)/($L$6-$K$6))</f>
        <v>0.55999999999999994</v>
      </c>
      <c r="F11" s="1">
        <f>1-(('DATI '!G10-$K$7)/($L$7-$K$7))</f>
        <v>0.25</v>
      </c>
      <c r="G11" s="1">
        <f>1-(('DATI '!F10-$K$8)/($L$8-$K$8))</f>
        <v>0.64</v>
      </c>
      <c r="H11" s="1">
        <f>1-(('DATI '!H10-$K$9)/($L$9-$K$9))</f>
        <v>0.9</v>
      </c>
    </row>
    <row r="12" spans="1:13" x14ac:dyDescent="0.3">
      <c r="A12" s="6">
        <v>9</v>
      </c>
      <c r="B12" s="1">
        <f>('DATI '!B11-$K$3)/($L$3-$K$3)</f>
        <v>0.29909573585531773</v>
      </c>
      <c r="C12" s="1">
        <f>('DATI '!C11-$K$4)/($L$4-$K$4)</f>
        <v>0.30029154518950441</v>
      </c>
      <c r="D12" s="1">
        <f>('DATI '!D11-$K$5)/($L$5-$K$5)</f>
        <v>0.30612244897959184</v>
      </c>
      <c r="E12" s="1">
        <f>1-(('DATI '!E11-$K$6)/($L$6-$K$6))</f>
        <v>0.55999999999999994</v>
      </c>
      <c r="F12" s="1">
        <f>1-(('DATI '!G11-$K$7)/($L$7-$K$7))</f>
        <v>0.60000000000000009</v>
      </c>
      <c r="G12" s="1">
        <f>1-(('DATI '!F11-$K$8)/($L$8-$K$8))</f>
        <v>0.6</v>
      </c>
      <c r="H12" s="1">
        <f>1-(('DATI '!H11-$K$9)/($L$9-$K$9))</f>
        <v>0.5</v>
      </c>
    </row>
    <row r="13" spans="1:13" x14ac:dyDescent="0.3">
      <c r="A13" s="6">
        <v>11</v>
      </c>
      <c r="B13" s="1">
        <f>('DATI '!B12-$K$3)/($L$3-$K$3)</f>
        <v>0.23712533365935159</v>
      </c>
      <c r="C13" s="1">
        <f>('DATI '!C12-$K$4)/($L$4-$K$4)</f>
        <v>0.24198250728862977</v>
      </c>
      <c r="D13" s="1">
        <f>('DATI '!D12-$K$5)/($L$5-$K$5)</f>
        <v>0.31195335276967934</v>
      </c>
      <c r="E13" s="1">
        <f>1-(('DATI '!E12-$K$6)/($L$6-$K$6))</f>
        <v>0.72</v>
      </c>
      <c r="F13" s="1">
        <f>1-(('DATI '!G12-$K$7)/($L$7-$K$7))</f>
        <v>0.5</v>
      </c>
      <c r="G13" s="1">
        <f>1-(('DATI '!F12-$K$8)/($L$8-$K$8))</f>
        <v>0.64</v>
      </c>
      <c r="H13" s="1">
        <f>1-(('DATI '!H12-$K$9)/($L$9-$K$9))</f>
        <v>0.5</v>
      </c>
    </row>
    <row r="14" spans="1:13" x14ac:dyDescent="0.3">
      <c r="A14" s="6">
        <v>13</v>
      </c>
      <c r="B14" s="1">
        <f>('DATI '!B13-$K$3)/($L$3-$K$3)</f>
        <v>0.19166917595101873</v>
      </c>
      <c r="C14" s="1">
        <f>('DATI '!C13-$K$4)/($L$4-$K$4)</f>
        <v>0.18367346938775511</v>
      </c>
      <c r="D14" s="1">
        <f>('DATI '!D13-$K$5)/($L$5-$K$5)</f>
        <v>0.29446064139941697</v>
      </c>
      <c r="E14" s="1">
        <f>1-(('DATI '!E13-$K$6)/($L$6-$K$6))</f>
        <v>0.6</v>
      </c>
      <c r="F14" s="1">
        <f>1-(('DATI '!G13-$K$7)/($L$7-$K$7))</f>
        <v>0.9</v>
      </c>
      <c r="G14" s="1">
        <f>1-(('DATI '!F13-$K$8)/($L$8-$K$8))</f>
        <v>0.64</v>
      </c>
      <c r="H14" s="1">
        <f>1-(('DATI '!H13-$K$9)/($L$9-$K$9))</f>
        <v>0.5</v>
      </c>
    </row>
    <row r="15" spans="1:13" x14ac:dyDescent="0.3">
      <c r="A15" s="6">
        <v>14</v>
      </c>
      <c r="B15" s="1">
        <f>('DATI '!B14-$K$3)/($L$3-$K$3)</f>
        <v>0.24051103368176538</v>
      </c>
      <c r="C15" s="1">
        <f>('DATI '!C14-$K$4)/($L$4-$K$4)</f>
        <v>0.23615160349854233</v>
      </c>
      <c r="D15" s="1">
        <f>('DATI '!D14-$K$5)/($L$5-$K$5)</f>
        <v>0.30029154518950441</v>
      </c>
      <c r="E15" s="1">
        <f>1-(('DATI '!E14-$K$6)/($L$6-$K$6))</f>
        <v>0.6</v>
      </c>
      <c r="F15" s="1">
        <f>1-(('DATI '!G14-$K$7)/($L$7-$K$7))</f>
        <v>0.60000000000000009</v>
      </c>
      <c r="G15" s="1">
        <f>1-(('DATI '!F14-$K$8)/($L$8-$K$8))</f>
        <v>0.64</v>
      </c>
      <c r="H15" s="1">
        <f>1-(('DATI '!H14-$K$9)/($L$9-$K$9))</f>
        <v>0.9</v>
      </c>
    </row>
    <row r="16" spans="1:13" x14ac:dyDescent="0.3">
      <c r="A16" s="6">
        <v>15</v>
      </c>
      <c r="B16" s="1">
        <f>('DATI '!B15-$K$3)/($L$3-$K$3)</f>
        <v>0.15279062401013618</v>
      </c>
      <c r="C16" s="1">
        <f>('DATI '!C15-$K$4)/($L$4-$K$4)</f>
        <v>0.14868804664723032</v>
      </c>
      <c r="D16" s="1">
        <f>('DATI '!D15-$K$5)/($L$5-$K$5)</f>
        <v>0.30029154518950441</v>
      </c>
      <c r="E16" s="1">
        <f>1-(('DATI '!E15-$K$6)/($L$6-$K$6))</f>
        <v>0.6</v>
      </c>
      <c r="F16" s="1">
        <f>1-(('DATI '!G15-$K$7)/($L$7-$K$7))</f>
        <v>0.60000000000000009</v>
      </c>
      <c r="G16" s="1">
        <f>1-(('DATI '!F15-$K$8)/($L$8-$K$8))</f>
        <v>0.64</v>
      </c>
      <c r="H16" s="1">
        <f>1-(('DATI '!H15-$K$9)/($L$9-$K$9))</f>
        <v>0.60000000000000009</v>
      </c>
    </row>
    <row r="17" spans="1:8" x14ac:dyDescent="0.3">
      <c r="A17" s="6">
        <v>16</v>
      </c>
      <c r="B17" s="1">
        <f>('DATI '!B16-$K$3)/($L$3-$K$3)</f>
        <v>0.35653171837840825</v>
      </c>
      <c r="C17" s="1">
        <f>('DATI '!C16-$K$4)/($L$4-$K$4)</f>
        <v>0.35860058309037907</v>
      </c>
      <c r="D17" s="1">
        <f>('DATI '!D16-$K$5)/($L$5-$K$5)</f>
        <v>0.30612244897959184</v>
      </c>
      <c r="E17" s="1">
        <f>1-(('DATI '!E16-$K$6)/($L$6-$K$6))</f>
        <v>0.55999999999999994</v>
      </c>
      <c r="F17" s="1">
        <f>1-(('DATI '!G16-$K$7)/($L$7-$K$7))</f>
        <v>0.55000000000000004</v>
      </c>
      <c r="G17" s="1">
        <f>1-(('DATI '!F16-$K$8)/($L$8-$K$8))</f>
        <v>0.6</v>
      </c>
      <c r="H17" s="1">
        <f>1-(('DATI '!H16-$K$9)/($L$9-$K$9))</f>
        <v>0.60000000000000009</v>
      </c>
    </row>
    <row r="18" spans="1:8" x14ac:dyDescent="0.3">
      <c r="A18" s="6">
        <v>17</v>
      </c>
      <c r="B18" s="1">
        <f>('DATI '!B17-$K$3)/($L$3-$K$3)</f>
        <v>0.51926700219383148</v>
      </c>
      <c r="C18" s="1">
        <f>('DATI '!C17-$K$4)/($L$4-$K$4)</f>
        <v>0.35860058309037907</v>
      </c>
      <c r="D18" s="1">
        <f>('DATI '!D17-$K$5)/($L$5-$K$5)</f>
        <v>0.20699708454810498</v>
      </c>
      <c r="E18" s="1">
        <f>1-(('DATI '!E17-$K$6)/($L$6-$K$6))</f>
        <v>0.6</v>
      </c>
      <c r="F18" s="1">
        <f>1-(('DATI '!G17-$K$7)/($L$7-$K$7))</f>
        <v>0.55000000000000004</v>
      </c>
      <c r="G18" s="1">
        <f>1-(('DATI '!F17-$K$8)/($L$8-$K$8))</f>
        <v>0.48</v>
      </c>
      <c r="H18" s="1">
        <f>1-(('DATI '!H17-$K$9)/($L$9-$K$9))</f>
        <v>0.60000000000000009</v>
      </c>
    </row>
    <row r="19" spans="1:8" x14ac:dyDescent="0.3">
      <c r="A19" s="6">
        <v>18</v>
      </c>
      <c r="B19" s="1">
        <f>('DATI '!B18-$K$3)/($L$3-$K$3)</f>
        <v>0.31458604629336334</v>
      </c>
      <c r="C19" s="1">
        <f>('DATI '!C18-$K$4)/($L$4-$K$4)</f>
        <v>0.37609329446064144</v>
      </c>
      <c r="D19" s="1">
        <f>('DATI '!D18-$K$5)/($L$5-$K$5)</f>
        <v>0.3644314868804665</v>
      </c>
      <c r="E19" s="1">
        <f>1-(('DATI '!E18-$K$6)/($L$6-$K$6))</f>
        <v>0.67999999999999994</v>
      </c>
      <c r="F19" s="1">
        <f>1-(('DATI '!G18-$K$7)/($L$7-$K$7))</f>
        <v>0.60000000000000009</v>
      </c>
      <c r="G19" s="1">
        <f>1-(('DATI '!F18-$K$8)/($L$8-$K$8))</f>
        <v>1</v>
      </c>
      <c r="H19" s="1">
        <f>1-(('DATI '!H18-$K$9)/($L$9-$K$9))</f>
        <v>0.5</v>
      </c>
    </row>
    <row r="20" spans="1:8" x14ac:dyDescent="0.3">
      <c r="A20" s="6">
        <v>19</v>
      </c>
      <c r="B20" s="1">
        <f>('DATI '!B19-$K$3)/($L$3-$K$3)</f>
        <v>0.30483933410762676</v>
      </c>
      <c r="C20" s="1">
        <f>('DATI '!C19-$K$4)/($L$4-$K$4)</f>
        <v>0.35276967930029163</v>
      </c>
      <c r="D20" s="1">
        <f>('DATI '!D19-$K$5)/($L$5-$K$5)</f>
        <v>0.35276967930029163</v>
      </c>
      <c r="E20" s="1">
        <f>1-(('DATI '!E19-$K$6)/($L$6-$K$6))</f>
        <v>0.55999999999999994</v>
      </c>
      <c r="F20" s="1">
        <f>1-(('DATI '!G19-$K$7)/($L$7-$K$7))</f>
        <v>0.9</v>
      </c>
      <c r="G20" s="1">
        <f>1-(('DATI '!F19-$K$8)/($L$8-$K$8))</f>
        <v>1</v>
      </c>
      <c r="H20" s="1">
        <f>1-(('DATI '!H19-$K$9)/($L$9-$K$9))</f>
        <v>0.60000000000000009</v>
      </c>
    </row>
    <row r="21" spans="1:8" x14ac:dyDescent="0.3">
      <c r="A21" s="6">
        <v>20</v>
      </c>
      <c r="B21" s="1">
        <f>('DATI '!B20-$K$3)/($L$3-$K$3)</f>
        <v>0</v>
      </c>
      <c r="C21" s="1">
        <f>('DATI '!C20-$K$4)/($L$4-$K$4)</f>
        <v>0</v>
      </c>
      <c r="D21" s="1">
        <f>('DATI '!D20-$K$5)/($L$5-$K$5)</f>
        <v>0.370262390670554</v>
      </c>
      <c r="E21" s="1">
        <f>1-(('DATI '!E20-$K$6)/($L$6-$K$6))</f>
        <v>0.64</v>
      </c>
      <c r="F21" s="1">
        <f>1-(('DATI '!G20-$K$7)/($L$7-$K$7))</f>
        <v>0.64999999999999991</v>
      </c>
      <c r="G21" s="1">
        <f>1-(('DATI '!F20-$K$8)/($L$8-$K$8))</f>
        <v>0.48</v>
      </c>
      <c r="H21" s="1">
        <f>1-(('DATI '!H20-$K$9)/($L$9-$K$9))</f>
        <v>0.95</v>
      </c>
    </row>
    <row r="22" spans="1:8" x14ac:dyDescent="0.3">
      <c r="A22" s="9">
        <v>21.1</v>
      </c>
      <c r="B22" s="1">
        <f>('DATI '!B21-$K$3)/($L$3-$K$3)</f>
        <v>0.21044454543924318</v>
      </c>
      <c r="C22" s="1">
        <f>('DATI '!C21-$K$4)/($L$4-$K$4)</f>
        <v>0.35860058309037907</v>
      </c>
      <c r="D22" s="1">
        <f>('DATI '!D21-$K$5)/($L$5-$K$5)</f>
        <v>0.51603498542274051</v>
      </c>
      <c r="E22" s="1">
        <f>1-(('DATI '!E21-$K$6)/($L$6-$K$6))</f>
        <v>0.55999999999999994</v>
      </c>
      <c r="F22" s="1">
        <f>1-(('DATI '!G21-$K$7)/($L$7-$K$7))</f>
        <v>0.39999999999999991</v>
      </c>
      <c r="G22" s="1">
        <f>1-(('DATI '!F21-$K$8)/($L$8-$K$8))</f>
        <v>0.6</v>
      </c>
      <c r="H22" s="1">
        <f>1-(('DATI '!H21-$K$9)/($L$9-$K$9))</f>
        <v>0.55000000000000004</v>
      </c>
    </row>
    <row r="23" spans="1:8" x14ac:dyDescent="0.3">
      <c r="A23" s="9">
        <v>21.2</v>
      </c>
      <c r="B23" s="1">
        <f>('DATI '!B22-$K$3)/($L$3-$K$3)</f>
        <v>0.43844426576133883</v>
      </c>
      <c r="C23" s="1">
        <f>('DATI '!C22-$K$4)/($L$4-$K$4)</f>
        <v>0.51603498542274051</v>
      </c>
      <c r="D23" s="1">
        <f>('DATI '!D22-$K$5)/($L$5-$K$5)</f>
        <v>0.35860058309037907</v>
      </c>
      <c r="E23" s="1">
        <f>1-(('DATI '!E22-$K$6)/($L$6-$K$6))</f>
        <v>0.55999999999999994</v>
      </c>
      <c r="F23" s="1">
        <f>1-(('DATI '!G22-$K$7)/($L$7-$K$7))</f>
        <v>0.44999999999999996</v>
      </c>
      <c r="G23" s="1">
        <f>1-(('DATI '!F22-$K$8)/($L$8-$K$8))</f>
        <v>0.67999999999999994</v>
      </c>
      <c r="H23" s="1">
        <f>1-(('DATI '!H22-$K$9)/($L$9-$K$9))</f>
        <v>0.39999999999999991</v>
      </c>
    </row>
    <row r="24" spans="1:8" x14ac:dyDescent="0.3">
      <c r="A24" s="9">
        <v>22.1</v>
      </c>
      <c r="B24" s="1">
        <f>('DATI '!B23-$K$3)/($L$3-$K$3)</f>
        <v>0.33164279261840229</v>
      </c>
      <c r="C24" s="1">
        <f>('DATI '!C23-$K$4)/($L$4-$K$4)</f>
        <v>0.35860058309037907</v>
      </c>
      <c r="D24" s="1">
        <f>('DATI '!D23-$K$5)/($L$5-$K$5)</f>
        <v>0.32944606413994176</v>
      </c>
      <c r="E24" s="1">
        <f>1-(('DATI '!E23-$K$6)/($L$6-$K$6))</f>
        <v>0.64</v>
      </c>
      <c r="F24" s="1">
        <f>1-(('DATI '!G23-$K$7)/($L$7-$K$7))</f>
        <v>0.55000000000000004</v>
      </c>
      <c r="G24" s="1">
        <f>1-(('DATI '!F23-$K$8)/($L$8-$K$8))</f>
        <v>0.6</v>
      </c>
      <c r="H24" s="1">
        <f>1-(('DATI '!H23-$K$9)/($L$9-$K$9))</f>
        <v>0.39999999999999991</v>
      </c>
    </row>
    <row r="25" spans="1:8" x14ac:dyDescent="0.3">
      <c r="A25" s="9">
        <v>22.2</v>
      </c>
      <c r="B25" s="1">
        <f>('DATI '!B24-$K$3)/($L$3-$K$3)</f>
        <v>0.2800976800976801</v>
      </c>
      <c r="C25" s="1">
        <f>('DATI '!C24-$K$4)/($L$4-$K$4)</f>
        <v>0.32944606413994176</v>
      </c>
      <c r="D25" s="1">
        <f>('DATI '!D24-$K$5)/($L$5-$K$5)</f>
        <v>0.35860058309037907</v>
      </c>
      <c r="E25" s="1">
        <f>1-(('DATI '!E24-$K$6)/($L$6-$K$6))</f>
        <v>0.55999999999999994</v>
      </c>
      <c r="F25" s="1">
        <f>1-(('DATI '!G24-$K$7)/($L$7-$K$7))</f>
        <v>0.5</v>
      </c>
      <c r="G25" s="1">
        <f>1-(('DATI '!F24-$K$8)/($L$8-$K$8))</f>
        <v>0.6</v>
      </c>
      <c r="H25" s="1">
        <f>1-(('DATI '!H24-$K$9)/($L$9-$K$9))</f>
        <v>0.44999999999999996</v>
      </c>
    </row>
    <row r="26" spans="1:8" x14ac:dyDescent="0.3">
      <c r="A26" s="10">
        <v>23</v>
      </c>
      <c r="B26" s="1">
        <f>('DATI '!B25-$K$3)/($L$3-$K$3)</f>
        <v>0.25073141786157516</v>
      </c>
      <c r="C26" s="1">
        <f>('DATI '!C25-$K$4)/($L$4-$K$4)</f>
        <v>0.4985422740524782</v>
      </c>
      <c r="D26" s="1">
        <f>('DATI '!D25-$K$5)/($L$5-$K$5)</f>
        <v>0.60349854227405253</v>
      </c>
      <c r="E26" s="1">
        <f>1-(('DATI '!E25-$K$6)/($L$6-$K$6))</f>
        <v>0.64</v>
      </c>
      <c r="F26" s="1">
        <f>1-(('DATI '!G25-$K$7)/($L$7-$K$7))</f>
        <v>0.7</v>
      </c>
      <c r="G26" s="1">
        <f>1-(('DATI '!F25-$K$8)/($L$8-$K$8))</f>
        <v>0.6</v>
      </c>
      <c r="H26" s="1">
        <f>1-(('DATI '!H25-$K$9)/($L$9-$K$9))</f>
        <v>0.5</v>
      </c>
    </row>
    <row r="27" spans="1:8" x14ac:dyDescent="0.3">
      <c r="A27" s="6">
        <v>24</v>
      </c>
      <c r="B27" s="1">
        <f>('DATI '!B26-$K$3)/($L$3-$K$3)</f>
        <v>0.14889193913584156</v>
      </c>
      <c r="C27" s="1">
        <f>('DATI '!C26-$K$4)/($L$4-$K$4)</f>
        <v>0.17784256559766765</v>
      </c>
      <c r="D27" s="1">
        <f>('DATI '!D26-$K$5)/($L$5-$K$5)</f>
        <v>0.3644314868804665</v>
      </c>
      <c r="E27" s="1">
        <f>1-(('DATI '!E26-$K$6)/($L$6-$K$6))</f>
        <v>0.67999999999999994</v>
      </c>
      <c r="F27" s="1">
        <f>1-(('DATI '!G26-$K$7)/($L$7-$K$7))</f>
        <v>0.95</v>
      </c>
      <c r="G27" s="1">
        <f>1-(('DATI '!F26-$K$8)/($L$8-$K$8))</f>
        <v>0.92</v>
      </c>
      <c r="H27" s="1">
        <f>1-(('DATI '!H26-$K$9)/($L$9-$K$9))</f>
        <v>0.60000000000000009</v>
      </c>
    </row>
    <row r="28" spans="1:8" x14ac:dyDescent="0.3">
      <c r="A28" s="6">
        <v>25</v>
      </c>
      <c r="B28" s="1">
        <f>('DATI '!B27-$K$3)/($L$3-$K$3)</f>
        <v>0.15958188153310102</v>
      </c>
      <c r="C28" s="1">
        <f>('DATI '!C27-$K$4)/($L$4-$K$4)</f>
        <v>0.17784256559766765</v>
      </c>
      <c r="D28" s="1">
        <f>('DATI '!D27-$K$5)/($L$5-$K$5)</f>
        <v>0.3411078717201167</v>
      </c>
      <c r="E28" s="1">
        <f>1-(('DATI '!E27-$K$6)/($L$6-$K$6))</f>
        <v>0.55999999999999994</v>
      </c>
      <c r="F28" s="1">
        <f>1-(('DATI '!G27-$K$7)/($L$7-$K$7))</f>
        <v>0.60000000000000009</v>
      </c>
      <c r="G28" s="1">
        <f>1-(('DATI '!F27-$K$8)/($L$8-$K$8))</f>
        <v>0.92</v>
      </c>
      <c r="H28" s="1">
        <f>1-(('DATI '!H27-$K$9)/($L$9-$K$9))</f>
        <v>0.95</v>
      </c>
    </row>
    <row r="29" spans="1:8" x14ac:dyDescent="0.3">
      <c r="A29" s="6">
        <v>26</v>
      </c>
      <c r="B29" s="1">
        <f>('DATI '!B28-$K$3)/($L$3-$K$3)</f>
        <v>0.14161827332559038</v>
      </c>
      <c r="C29" s="1">
        <f>('DATI '!C28-$K$4)/($L$4-$K$4)</f>
        <v>0.17201166180758018</v>
      </c>
      <c r="D29" s="1">
        <f>('DATI '!D28-$K$5)/($L$5-$K$5)</f>
        <v>0.370262390670554</v>
      </c>
      <c r="E29" s="1">
        <f>1-(('DATI '!E28-$K$6)/($L$6-$K$6))</f>
        <v>0.67999999999999994</v>
      </c>
      <c r="F29" s="1">
        <f>1-(('DATI '!G28-$K$7)/($L$7-$K$7))</f>
        <v>0.60000000000000009</v>
      </c>
      <c r="G29" s="1">
        <f>1-(('DATI '!F28-$K$8)/($L$8-$K$8))</f>
        <v>0.72</v>
      </c>
      <c r="H29" s="1">
        <f>1-(('DATI '!H28-$K$9)/($L$9-$K$9))</f>
        <v>0.95</v>
      </c>
    </row>
    <row r="30" spans="1:8" x14ac:dyDescent="0.3">
      <c r="A30" s="6">
        <v>27</v>
      </c>
      <c r="B30" s="1">
        <f>('DATI '!B29-$K$3)/($L$3-$K$3)</f>
        <v>0.15439411536972511</v>
      </c>
      <c r="C30" s="1">
        <f>('DATI '!C29-$K$4)/($L$4-$K$4)</f>
        <v>0.17201166180758018</v>
      </c>
      <c r="D30" s="1">
        <f>('DATI '!D29-$K$5)/($L$5-$K$5)</f>
        <v>0.3411078717201167</v>
      </c>
      <c r="E30" s="1">
        <f>1-(('DATI '!E29-$K$6)/($L$6-$K$6))</f>
        <v>0.55999999999999994</v>
      </c>
      <c r="F30" s="1">
        <f>1-(('DATI '!G29-$K$7)/($L$7-$K$7))</f>
        <v>0.95</v>
      </c>
      <c r="G30" s="1">
        <f>1-(('DATI '!F29-$K$8)/($L$8-$K$8))</f>
        <v>0.72</v>
      </c>
      <c r="H30" s="1">
        <f>1-(('DATI '!H29-$K$9)/($L$9-$K$9))</f>
        <v>0.60000000000000009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10"/>
  <sheetViews>
    <sheetView workbookViewId="0">
      <selection activeCell="G11" sqref="G11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4" t="s">
        <v>6</v>
      </c>
      <c r="B2" s="12">
        <f>1/7</f>
        <v>0.14285714285714285</v>
      </c>
      <c r="C2" s="13">
        <v>0.25</v>
      </c>
      <c r="E2" s="4" t="s">
        <v>6</v>
      </c>
      <c r="F2" s="24" t="s">
        <v>38</v>
      </c>
      <c r="G2" s="24"/>
      <c r="H2" s="24"/>
      <c r="I2" s="24"/>
      <c r="J2" s="24"/>
      <c r="K2" s="24"/>
      <c r="L2" s="24"/>
      <c r="M2" s="24"/>
    </row>
    <row r="3" spans="1:13" x14ac:dyDescent="0.3">
      <c r="A3" s="4" t="s">
        <v>0</v>
      </c>
      <c r="B3" s="12">
        <f>1/7</f>
        <v>0.14285714285714285</v>
      </c>
      <c r="C3" s="13">
        <v>0.15</v>
      </c>
      <c r="E3" s="4" t="s">
        <v>0</v>
      </c>
      <c r="F3" s="24"/>
      <c r="G3" s="24"/>
      <c r="H3" s="24"/>
      <c r="I3" s="24"/>
      <c r="J3" s="24"/>
      <c r="K3" s="24"/>
      <c r="L3" s="24"/>
      <c r="M3" s="24"/>
    </row>
    <row r="4" spans="1:13" x14ac:dyDescent="0.3">
      <c r="A4" s="4" t="s">
        <v>1</v>
      </c>
      <c r="B4" s="12">
        <f>1/7</f>
        <v>0.14285714285714285</v>
      </c>
      <c r="C4" s="13">
        <f>0.4/3</f>
        <v>0.13333333333333333</v>
      </c>
      <c r="E4" s="4" t="s">
        <v>1</v>
      </c>
      <c r="F4" s="24"/>
      <c r="G4" s="24"/>
      <c r="H4" s="24"/>
      <c r="I4" s="24"/>
      <c r="J4" s="24"/>
      <c r="K4" s="24"/>
      <c r="L4" s="24"/>
      <c r="M4" s="24"/>
    </row>
    <row r="5" spans="1:13" x14ac:dyDescent="0.3">
      <c r="A5" s="4" t="s">
        <v>2</v>
      </c>
      <c r="B5" s="12">
        <f t="shared" ref="B5:B8" si="0">1/7</f>
        <v>0.14285714285714285</v>
      </c>
      <c r="C5" s="13">
        <v>0.15</v>
      </c>
      <c r="E5" s="4" t="s">
        <v>2</v>
      </c>
      <c r="F5" s="24"/>
      <c r="G5" s="24"/>
      <c r="H5" s="24"/>
      <c r="I5" s="24"/>
      <c r="J5" s="24"/>
      <c r="K5" s="24"/>
      <c r="L5" s="24"/>
      <c r="M5" s="24"/>
    </row>
    <row r="6" spans="1:13" x14ac:dyDescent="0.3">
      <c r="A6" s="4" t="s">
        <v>4</v>
      </c>
      <c r="B6" s="12">
        <f t="shared" si="0"/>
        <v>0.14285714285714285</v>
      </c>
      <c r="C6" s="13">
        <f>0.4/3</f>
        <v>0.13333333333333333</v>
      </c>
      <c r="E6" s="4" t="s">
        <v>4</v>
      </c>
      <c r="F6" s="24"/>
      <c r="G6" s="24"/>
      <c r="H6" s="24"/>
      <c r="I6" s="24"/>
      <c r="J6" s="24"/>
      <c r="K6" s="24"/>
      <c r="L6" s="24"/>
      <c r="M6" s="24"/>
    </row>
    <row r="7" spans="1:13" x14ac:dyDescent="0.3">
      <c r="A7" s="4" t="s">
        <v>3</v>
      </c>
      <c r="B7" s="12">
        <f t="shared" si="0"/>
        <v>0.14285714285714285</v>
      </c>
      <c r="C7" s="13">
        <v>0.05</v>
      </c>
      <c r="E7" s="4" t="s">
        <v>3</v>
      </c>
      <c r="F7" s="24"/>
      <c r="G7" s="24"/>
      <c r="H7" s="24"/>
      <c r="I7" s="24"/>
      <c r="J7" s="24"/>
      <c r="K7" s="24"/>
      <c r="L7" s="24"/>
      <c r="M7" s="24"/>
    </row>
    <row r="8" spans="1:13" x14ac:dyDescent="0.3">
      <c r="A8" s="4" t="s">
        <v>5</v>
      </c>
      <c r="B8" s="12">
        <f t="shared" si="0"/>
        <v>0.14285714285714285</v>
      </c>
      <c r="C8" s="13">
        <f>0.4/3</f>
        <v>0.13333333333333333</v>
      </c>
      <c r="E8" s="4" t="s">
        <v>5</v>
      </c>
      <c r="F8" s="24"/>
      <c r="G8" s="24"/>
      <c r="H8" s="24"/>
      <c r="I8" s="24"/>
      <c r="J8" s="24"/>
      <c r="K8" s="24"/>
      <c r="L8" s="24"/>
      <c r="M8" s="24"/>
    </row>
    <row r="10" spans="1:13" x14ac:dyDescent="0.3">
      <c r="C10" s="11">
        <f>SUM(C2:C8)</f>
        <v>1</v>
      </c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44"/>
  <sheetViews>
    <sheetView tabSelected="1" zoomScale="70" zoomScaleNormal="70" workbookViewId="0">
      <selection activeCell="M17" sqref="M17"/>
    </sheetView>
  </sheetViews>
  <sheetFormatPr defaultRowHeight="14.4" x14ac:dyDescent="0.3"/>
  <cols>
    <col min="1" max="1" width="11.109375" bestFit="1" customWidth="1"/>
    <col min="2" max="2" width="15.109375" bestFit="1" customWidth="1"/>
    <col min="5" max="5" width="10.5546875" bestFit="1" customWidth="1"/>
    <col min="9" max="9" width="29.33203125" bestFit="1" customWidth="1"/>
    <col min="10" max="10" width="12.109375" customWidth="1"/>
    <col min="11" max="11" width="12.5546875" bestFit="1" customWidth="1"/>
    <col min="12" max="13" width="12.44140625" bestFit="1" customWidth="1"/>
    <col min="14" max="14" width="12.44140625" customWidth="1"/>
    <col min="16" max="16" width="12.33203125" bestFit="1" customWidth="1"/>
    <col min="17" max="17" width="15.44140625" customWidth="1"/>
    <col min="18" max="18" width="9.109375" style="21"/>
    <col min="21" max="21" width="19.5546875" bestFit="1" customWidth="1"/>
    <col min="23" max="23" width="25.109375" bestFit="1" customWidth="1"/>
    <col min="24" max="24" width="20.44140625" bestFit="1" customWidth="1"/>
  </cols>
  <sheetData>
    <row r="1" spans="1:24" ht="23.4" x14ac:dyDescent="0.45">
      <c r="B1" s="25" t="s">
        <v>44</v>
      </c>
      <c r="C1" s="25"/>
      <c r="D1" s="25"/>
      <c r="E1" s="25"/>
      <c r="F1" s="25"/>
      <c r="G1" s="25"/>
      <c r="H1" s="25"/>
      <c r="I1" s="25"/>
      <c r="N1" s="3" t="s">
        <v>39</v>
      </c>
      <c r="U1" s="3" t="s">
        <v>40</v>
      </c>
      <c r="W1" s="26" t="s">
        <v>28</v>
      </c>
      <c r="X1" s="26"/>
    </row>
    <row r="2" spans="1:24" ht="23.4" x14ac:dyDescent="0.45">
      <c r="A2" s="4" t="s">
        <v>29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39</v>
      </c>
      <c r="K2" s="3" t="s">
        <v>41</v>
      </c>
      <c r="M2" s="3" t="s">
        <v>24</v>
      </c>
      <c r="N2" s="1">
        <v>0.27254635381763304</v>
      </c>
      <c r="T2" s="3" t="s">
        <v>24</v>
      </c>
      <c r="U2" s="1">
        <v>0.29930401114999</v>
      </c>
      <c r="W2" s="3" t="s">
        <v>42</v>
      </c>
      <c r="X2" s="3" t="s">
        <v>43</v>
      </c>
    </row>
    <row r="3" spans="1:24" ht="23.4" x14ac:dyDescent="0.45">
      <c r="A3" s="6">
        <v>1</v>
      </c>
      <c r="B3" s="1">
        <f>'PRIMA ELABORAZIONE'!B3</f>
        <v>0.46566008517228025</v>
      </c>
      <c r="C3" s="1">
        <f>'PRIMA ELABORAZIONE'!C3</f>
        <v>0.52186588921282806</v>
      </c>
      <c r="D3" s="1">
        <f>'PRIMA ELABORAZIONE'!D3</f>
        <v>0.3411078717201167</v>
      </c>
      <c r="E3" s="1">
        <f>'PRIMA ELABORAZIONE'!E3</f>
        <v>0.44000000000000006</v>
      </c>
      <c r="F3" s="1">
        <f>'PRIMA ELABORAZIONE'!F3</f>
        <v>0.39999999999999991</v>
      </c>
      <c r="G3" s="1">
        <f>'PRIMA ELABORAZIONE'!G3</f>
        <v>0.64</v>
      </c>
      <c r="H3" s="1">
        <f>'PRIMA ELABORAZIONE'!H3</f>
        <v>0.9</v>
      </c>
      <c r="I3" s="17">
        <f>(B3*PESI!$C$2)+C3*PESI!$C$3+D3*PESI!$C$4+E3*PESI!$C$5+F3*PESI!$C$6+G3*PESI!$C$7+H3*PESI!$C$8</f>
        <v>0.51150928757100989</v>
      </c>
      <c r="K3" s="22">
        <f t="shared" ref="K3:K30" si="0">(I3-$N$2)/($N$3-$N$2)</f>
        <v>0.51165099341856612</v>
      </c>
      <c r="M3" s="3" t="s">
        <v>25</v>
      </c>
      <c r="N3" s="1">
        <v>0.73958919518252519</v>
      </c>
      <c r="T3" s="3" t="s">
        <v>25</v>
      </c>
      <c r="U3" s="1">
        <v>0.67868070628505817</v>
      </c>
      <c r="W3" s="17">
        <f>(B3*PESI!$B$2)+C3*PESI!$B$3+D3*PESI!$B$4+E3*PESI!$B$5+F3*PESI!$B$6+G3*PESI!$B$7+H3*PESI!$B$8</f>
        <v>0.52980483515788923</v>
      </c>
      <c r="X3" s="17">
        <f t="shared" ref="X3:X30" si="1">(W3-$U$2)/($U$3-$U$2)</f>
        <v>0.60757771092353163</v>
      </c>
    </row>
    <row r="4" spans="1:24" ht="21" x14ac:dyDescent="0.4">
      <c r="A4" s="6">
        <v>2</v>
      </c>
      <c r="B4" s="1">
        <f>'PRIMA ELABORAZIONE'!B4</f>
        <v>0.28408826945412308</v>
      </c>
      <c r="C4" s="1">
        <f>'PRIMA ELABORAZIONE'!C4</f>
        <v>0.31778425655976678</v>
      </c>
      <c r="D4" s="1">
        <f>'PRIMA ELABORAZIONE'!D4</f>
        <v>0.3411078717201167</v>
      </c>
      <c r="E4" s="1">
        <f>'PRIMA ELABORAZIONE'!E4</f>
        <v>0.44000000000000006</v>
      </c>
      <c r="F4" s="1">
        <f>'PRIMA ELABORAZIONE'!F4</f>
        <v>0.5</v>
      </c>
      <c r="G4" s="1">
        <f>'PRIMA ELABORAZIONE'!G4</f>
        <v>0.64</v>
      </c>
      <c r="H4" s="1">
        <f>'PRIMA ELABORAZIONE'!H4</f>
        <v>0.55000000000000004</v>
      </c>
      <c r="I4" s="17">
        <f>(B4*PESI!$C$2)+C4*PESI!$C$3+D4*PESI!$C$4+E4*PESI!$C$5+F4*PESI!$C$6+G4*PESI!$C$7+H4*PESI!$C$8</f>
        <v>0.40217075541017799</v>
      </c>
      <c r="K4" s="22">
        <f t="shared" si="0"/>
        <v>0.27754285070236573</v>
      </c>
      <c r="N4" s="15"/>
      <c r="W4" s="17">
        <f>(B4*PESI!$B$2)+C4*PESI!$B$3+D4*PESI!$B$4+E4*PESI!$B$5+F4*PESI!$B$6+G4*PESI!$B$7+H4*PESI!$B$8</f>
        <v>0.43899719967628664</v>
      </c>
      <c r="X4" s="17">
        <f t="shared" si="1"/>
        <v>0.36821763254741346</v>
      </c>
    </row>
    <row r="5" spans="1:24" ht="21" x14ac:dyDescent="0.4">
      <c r="A5" s="6">
        <v>3</v>
      </c>
      <c r="B5" s="1">
        <f>'PRIMA ELABORAZIONE'!B5</f>
        <v>0.23739837398373984</v>
      </c>
      <c r="C5" s="1">
        <f>'PRIMA ELABORAZIONE'!C5</f>
        <v>0.26530612244897966</v>
      </c>
      <c r="D5" s="1">
        <f>'PRIMA ELABORAZIONE'!D5</f>
        <v>0.3411078717201167</v>
      </c>
      <c r="E5" s="1">
        <f>'PRIMA ELABORAZIONE'!E5</f>
        <v>0.44000000000000006</v>
      </c>
      <c r="F5" s="1">
        <f>'PRIMA ELABORAZIONE'!F5</f>
        <v>0.55000000000000004</v>
      </c>
      <c r="G5" s="1">
        <f>'PRIMA ELABORAZIONE'!G5</f>
        <v>0.64</v>
      </c>
      <c r="H5" s="1">
        <f>'PRIMA ELABORAZIONE'!H5</f>
        <v>0.30000000000000004</v>
      </c>
      <c r="I5" s="17">
        <f>(B5*PESI!$C$2)+C5*PESI!$C$3+D5*PESI!$C$4+E5*PESI!$C$5+F5*PESI!$C$6+G5*PESI!$C$7+H5*PESI!$C$8</f>
        <v>0.35595989475929757</v>
      </c>
      <c r="K5" s="22">
        <f t="shared" si="0"/>
        <v>0.17859933512286733</v>
      </c>
      <c r="N5" s="15"/>
      <c r="W5" s="17">
        <f>(B5*PESI!$B$2)+C5*PESI!$B$3+D5*PESI!$B$4+E5*PESI!$B$5+F5*PESI!$B$6+G5*PESI!$B$7+H5*PESI!$B$8</f>
        <v>0.39625890973611944</v>
      </c>
      <c r="X5" s="17">
        <f t="shared" si="1"/>
        <v>0.2555636648993711</v>
      </c>
    </row>
    <row r="6" spans="1:24" ht="21" x14ac:dyDescent="0.4">
      <c r="A6" s="6">
        <v>4</v>
      </c>
      <c r="B6" s="1">
        <f>'PRIMA ELABORAZIONE'!B6</f>
        <v>0.2570277594667838</v>
      </c>
      <c r="C6" s="1">
        <f>'PRIMA ELABORAZIONE'!C6</f>
        <v>0.34693877551020413</v>
      </c>
      <c r="D6" s="1">
        <f>'PRIMA ELABORAZIONE'!D6</f>
        <v>0.41107871720116623</v>
      </c>
      <c r="E6" s="1">
        <f>'PRIMA ELABORAZIONE'!E6</f>
        <v>0.44000000000000006</v>
      </c>
      <c r="F6" s="1">
        <f>'PRIMA ELABORAZIONE'!F6</f>
        <v>0.30000000000000004</v>
      </c>
      <c r="G6" s="1">
        <f>'PRIMA ELABORAZIONE'!G6</f>
        <v>0.76</v>
      </c>
      <c r="H6" s="1">
        <f>'PRIMA ELABORAZIONE'!H6</f>
        <v>0.85000000000000009</v>
      </c>
      <c r="I6" s="17">
        <f>(B6*PESI!$C$2)+C6*PESI!$C$3+D6*PESI!$C$4+E6*PESI!$C$5+F6*PESI!$C$6+G6*PESI!$C$7+H6*PESI!$C$8</f>
        <v>0.4284415851533821</v>
      </c>
      <c r="K6" s="22">
        <f t="shared" si="0"/>
        <v>0.33379214395013268</v>
      </c>
      <c r="N6" s="15"/>
      <c r="W6" s="17">
        <f>(B6*PESI!$B$2)+C6*PESI!$B$3+D6*PESI!$B$4+E6*PESI!$B$5+F6*PESI!$B$6+G6*PESI!$B$7+H6*PESI!$B$8</f>
        <v>0.4807207503111649</v>
      </c>
      <c r="X6" s="17">
        <f t="shared" si="1"/>
        <v>0.47819684626802322</v>
      </c>
    </row>
    <row r="7" spans="1:24" ht="21" x14ac:dyDescent="0.4">
      <c r="A7" s="6">
        <v>5</v>
      </c>
      <c r="B7" s="1">
        <f>'PRIMA ELABORAZIONE'!B7</f>
        <v>0.16082075106465349</v>
      </c>
      <c r="C7" s="1">
        <f>'PRIMA ELABORAZIONE'!C7</f>
        <v>0.19533527696793004</v>
      </c>
      <c r="D7" s="1">
        <f>'PRIMA ELABORAZIONE'!D7</f>
        <v>0.370262390670554</v>
      </c>
      <c r="E7" s="1">
        <f>'PRIMA ELABORAZIONE'!E7</f>
        <v>0.44000000000000006</v>
      </c>
      <c r="F7" s="1">
        <f>'PRIMA ELABORAZIONE'!F7</f>
        <v>0.85000000000000009</v>
      </c>
      <c r="G7" s="1">
        <f>'PRIMA ELABORAZIONE'!G7</f>
        <v>0.64</v>
      </c>
      <c r="H7" s="1">
        <f>'PRIMA ELABORAZIONE'!H7</f>
        <v>0.9</v>
      </c>
      <c r="I7" s="17">
        <f>(B7*PESI!$C$2)+C7*PESI!$C$3+D7*PESI!$C$4+E7*PESI!$C$5+F7*PESI!$C$6+G7*PESI!$C$7+H7*PESI!$C$8</f>
        <v>0.45020713140076007</v>
      </c>
      <c r="K7" s="22">
        <f t="shared" si="0"/>
        <v>0.38039503413418957</v>
      </c>
      <c r="N7" s="15"/>
      <c r="W7" s="17">
        <f>(B7*PESI!$B$2)+C7*PESI!$B$3+D7*PESI!$B$4+E7*PESI!$B$5+F7*PESI!$B$6+G7*PESI!$B$7+H7*PESI!$B$8</f>
        <v>0.50805977410044822</v>
      </c>
      <c r="X7" s="17">
        <f t="shared" si="1"/>
        <v>0.55025984892439328</v>
      </c>
    </row>
    <row r="8" spans="1:24" ht="21" x14ac:dyDescent="0.4">
      <c r="A8" s="6">
        <v>6</v>
      </c>
      <c r="B8" s="1">
        <f>'PRIMA ELABORAZIONE'!B8</f>
        <v>0.32848944455831108</v>
      </c>
      <c r="C8" s="1">
        <f>'PRIMA ELABORAZIONE'!C8</f>
        <v>0.40524781341107874</v>
      </c>
      <c r="D8" s="1">
        <f>'PRIMA ELABORAZIONE'!D8</f>
        <v>0.37609329446064144</v>
      </c>
      <c r="E8" s="1">
        <f>'PRIMA ELABORAZIONE'!E8</f>
        <v>0.44000000000000006</v>
      </c>
      <c r="F8" s="1">
        <f>'PRIMA ELABORAZIONE'!F8</f>
        <v>0.9</v>
      </c>
      <c r="G8" s="1">
        <f>'PRIMA ELABORAZIONE'!G8</f>
        <v>0.64</v>
      </c>
      <c r="H8" s="1">
        <f>'PRIMA ELABORAZIONE'!H8</f>
        <v>0.60000000000000009</v>
      </c>
      <c r="I8" s="17">
        <f>(B8*PESI!$C$2)+C8*PESI!$C$3+D8*PESI!$C$4+E8*PESI!$C$5+F8*PESI!$C$6+G8*PESI!$C$7+H8*PESI!$C$8</f>
        <v>0.49105530574599182</v>
      </c>
      <c r="K8" s="22">
        <f t="shared" si="0"/>
        <v>0.46785633474176663</v>
      </c>
      <c r="N8" s="15"/>
      <c r="W8" s="17">
        <f>(B8*PESI!$B$2)+C8*PESI!$B$3+D8*PESI!$B$4+E8*PESI!$B$5+F8*PESI!$B$6+G8*PESI!$B$7+H8*PESI!$B$8</f>
        <v>0.52711865034714733</v>
      </c>
      <c r="X8" s="17">
        <f t="shared" si="1"/>
        <v>0.60049718951779385</v>
      </c>
    </row>
    <row r="9" spans="1:24" ht="21" x14ac:dyDescent="0.4">
      <c r="A9" s="6">
        <v>7</v>
      </c>
      <c r="B9" s="1">
        <f>'PRIMA ELABORAZIONE'!B9</f>
        <v>0.46566008517228025</v>
      </c>
      <c r="C9" s="1">
        <f>'PRIMA ELABORAZIONE'!C9</f>
        <v>0.57434402332361523</v>
      </c>
      <c r="D9" s="1">
        <f>'PRIMA ELABORAZIONE'!D9</f>
        <v>0.37609329446064144</v>
      </c>
      <c r="E9" s="1">
        <f>'PRIMA ELABORAZIONE'!E9</f>
        <v>0.44000000000000006</v>
      </c>
      <c r="F9" s="1">
        <f>'PRIMA ELABORAZIONE'!F9</f>
        <v>0.64999999999999991</v>
      </c>
      <c r="G9" s="1">
        <f>'PRIMA ELABORAZIONE'!G9</f>
        <v>0.72</v>
      </c>
      <c r="H9" s="1">
        <f>'PRIMA ELABORAZIONE'!H9</f>
        <v>0.5</v>
      </c>
      <c r="I9" s="17">
        <f>(B9*PESI!$C$2)+C9*PESI!$C$3+D9*PESI!$C$4+E9*PESI!$C$5+F9*PESI!$C$6+G9*PESI!$C$7+H9*PESI!$C$8</f>
        <v>0.50804573071969783</v>
      </c>
      <c r="K9" s="22">
        <f t="shared" si="0"/>
        <v>0.5042350637766726</v>
      </c>
      <c r="N9" s="15"/>
      <c r="W9" s="17">
        <f>(B9*PESI!$B$2)+C9*PESI!$B$3+D9*PESI!$B$4+E9*PESI!$B$5+F9*PESI!$B$6+G9*PESI!$B$7+H9*PESI!$B$8</f>
        <v>0.53229962899379091</v>
      </c>
      <c r="X9" s="17">
        <f t="shared" si="1"/>
        <v>0.61415374436969117</v>
      </c>
    </row>
    <row r="10" spans="1:24" ht="21" x14ac:dyDescent="0.4">
      <c r="A10" s="9">
        <v>8.1</v>
      </c>
      <c r="B10" s="1">
        <f>'PRIMA ELABORAZIONE'!B10</f>
        <v>0.14021966766349328</v>
      </c>
      <c r="C10" s="1">
        <f>'PRIMA ELABORAZIONE'!C10</f>
        <v>0.3411078717201167</v>
      </c>
      <c r="D10" s="1">
        <f>'PRIMA ELABORAZIONE'!D10</f>
        <v>0.72011661807580174</v>
      </c>
      <c r="E10" s="1">
        <f>'PRIMA ELABORAZIONE'!E10</f>
        <v>0.44000000000000006</v>
      </c>
      <c r="F10" s="1">
        <f>'PRIMA ELABORAZIONE'!F10</f>
        <v>0.5</v>
      </c>
      <c r="G10" s="1">
        <f>'PRIMA ELABORAZIONE'!G10</f>
        <v>0.96</v>
      </c>
      <c r="H10" s="1">
        <f>'PRIMA ELABORAZIONE'!H10</f>
        <v>0.39999999999999991</v>
      </c>
      <c r="I10" s="17">
        <f>(B10*PESI!$C$2)+C10*PESI!$C$3+D10*PESI!$C$4+E10*PESI!$C$5+F10*PESI!$C$6+G10*PESI!$C$7+H10*PESI!$C$8</f>
        <v>0.41623664675066441</v>
      </c>
      <c r="K10" s="22">
        <f t="shared" si="0"/>
        <v>0.30765976952587254</v>
      </c>
      <c r="N10" s="15"/>
      <c r="W10" s="17">
        <f>(B10*PESI!$B$2)+C10*PESI!$B$3+D10*PESI!$B$4+E10*PESI!$B$5+F10*PESI!$B$6+G10*PESI!$B$7+H10*PESI!$B$8</f>
        <v>0.50020630820848733</v>
      </c>
      <c r="X10" s="17">
        <f t="shared" si="1"/>
        <v>0.52955887811445768</v>
      </c>
    </row>
    <row r="11" spans="1:24" ht="21" x14ac:dyDescent="0.4">
      <c r="A11" s="9">
        <v>8.1999999999999993</v>
      </c>
      <c r="B11" s="1">
        <f>'PRIMA ELABORAZIONE'!B11</f>
        <v>0.64204413472706146</v>
      </c>
      <c r="C11" s="1">
        <f>'PRIMA ELABORAZIONE'!C11</f>
        <v>0.72011661807580174</v>
      </c>
      <c r="D11" s="1">
        <f>'PRIMA ELABORAZIONE'!D11</f>
        <v>0.3411078717201167</v>
      </c>
      <c r="E11" s="1">
        <f>'PRIMA ELABORAZIONE'!E11</f>
        <v>0.55999999999999994</v>
      </c>
      <c r="F11" s="1">
        <f>'PRIMA ELABORAZIONE'!F11</f>
        <v>0.25</v>
      </c>
      <c r="G11" s="1">
        <f>'PRIMA ELABORAZIONE'!G11</f>
        <v>0.64</v>
      </c>
      <c r="H11" s="1">
        <f>'PRIMA ELABORAZIONE'!H11</f>
        <v>0.9</v>
      </c>
      <c r="I11" s="17">
        <f>(B11*PESI!$C$2)+C11*PESI!$C$3+D11*PESI!$C$4+E11*PESI!$C$5+F11*PESI!$C$6+G11*PESI!$C$7+H11*PESI!$C$8</f>
        <v>0.58334290928915122</v>
      </c>
      <c r="K11" s="22">
        <f t="shared" si="0"/>
        <v>0.6654562021831707</v>
      </c>
      <c r="N11" s="15"/>
      <c r="W11" s="17">
        <f>(B11*PESI!$B$2)+C11*PESI!$B$3+D11*PESI!$B$4+E11*PESI!$B$5+F11*PESI!$B$6+G11*PESI!$B$7+H11*PESI!$B$8</f>
        <v>0.57903837493185417</v>
      </c>
      <c r="X11" s="17">
        <f t="shared" si="1"/>
        <v>0.73735252420360542</v>
      </c>
    </row>
    <row r="12" spans="1:24" ht="21" x14ac:dyDescent="0.4">
      <c r="A12" s="6">
        <v>9</v>
      </c>
      <c r="B12" s="1">
        <f>'PRIMA ELABORAZIONE'!B12</f>
        <v>0.29909573585531773</v>
      </c>
      <c r="C12" s="1">
        <f>'PRIMA ELABORAZIONE'!C12</f>
        <v>0.30029154518950441</v>
      </c>
      <c r="D12" s="1">
        <f>'PRIMA ELABORAZIONE'!D12</f>
        <v>0.30612244897959184</v>
      </c>
      <c r="E12" s="1">
        <f>'PRIMA ELABORAZIONE'!E12</f>
        <v>0.55999999999999994</v>
      </c>
      <c r="F12" s="1">
        <f>'PRIMA ELABORAZIONE'!F12</f>
        <v>0.60000000000000009</v>
      </c>
      <c r="G12" s="1">
        <f>'PRIMA ELABORAZIONE'!G12</f>
        <v>0.6</v>
      </c>
      <c r="H12" s="1">
        <f>'PRIMA ELABORAZIONE'!H12</f>
        <v>0.5</v>
      </c>
      <c r="I12" s="17">
        <f>(B12*PESI!$C$2)+C12*PESI!$C$3+D12*PESI!$C$4+E12*PESI!$C$5+F12*PESI!$C$6+G12*PESI!$C$7+H12*PESI!$C$8</f>
        <v>0.42130065893953406</v>
      </c>
      <c r="K12" s="22">
        <f t="shared" si="0"/>
        <v>0.31850248402733139</v>
      </c>
      <c r="N12" s="15"/>
      <c r="W12" s="17">
        <f>(B12*PESI!$B$2)+C12*PESI!$B$3+D12*PESI!$B$4+E12*PESI!$B$5+F12*PESI!$B$6+G12*PESI!$B$7+H12*PESI!$B$8</f>
        <v>0.45221567571777344</v>
      </c>
      <c r="X12" s="17">
        <f t="shared" si="1"/>
        <v>0.40306024731788764</v>
      </c>
    </row>
    <row r="13" spans="1:24" ht="21" x14ac:dyDescent="0.4">
      <c r="A13" s="6">
        <v>11</v>
      </c>
      <c r="B13" s="1">
        <f>'PRIMA ELABORAZIONE'!B13</f>
        <v>0.23712533365935159</v>
      </c>
      <c r="C13" s="1">
        <f>'PRIMA ELABORAZIONE'!C13</f>
        <v>0.24198250728862977</v>
      </c>
      <c r="D13" s="1">
        <f>'PRIMA ELABORAZIONE'!D13</f>
        <v>0.31195335276967934</v>
      </c>
      <c r="E13" s="1">
        <f>'PRIMA ELABORAZIONE'!E13</f>
        <v>0.72</v>
      </c>
      <c r="F13" s="1">
        <f>'PRIMA ELABORAZIONE'!F13</f>
        <v>0.5</v>
      </c>
      <c r="G13" s="1">
        <f>'PRIMA ELABORAZIONE'!G13</f>
        <v>0.64</v>
      </c>
      <c r="H13" s="1">
        <f>'PRIMA ELABORAZIONE'!H13</f>
        <v>0.5</v>
      </c>
      <c r="I13" s="17">
        <f>(B13*PESI!$C$2)+C13*PESI!$C$3+D13*PESI!$C$4+E13*PESI!$C$5+F13*PESI!$C$6+G13*PESI!$C$7+H13*PESI!$C$8</f>
        <v>0.41050582321075624</v>
      </c>
      <c r="K13" s="22">
        <f t="shared" si="0"/>
        <v>0.29538932443531013</v>
      </c>
      <c r="N13" s="15"/>
      <c r="W13" s="17">
        <f>(B13*PESI!$B$2)+C13*PESI!$B$3+D13*PESI!$B$4+E13*PESI!$B$5+F13*PESI!$B$6+G13*PESI!$B$7+H13*PESI!$B$8</f>
        <v>0.45015159910252289</v>
      </c>
      <c r="X13" s="17">
        <f t="shared" si="1"/>
        <v>0.39761954249410908</v>
      </c>
    </row>
    <row r="14" spans="1:24" ht="21" x14ac:dyDescent="0.4">
      <c r="A14" s="6">
        <v>13</v>
      </c>
      <c r="B14" s="1">
        <f>'PRIMA ELABORAZIONE'!B14</f>
        <v>0.19166917595101873</v>
      </c>
      <c r="C14" s="1">
        <f>'PRIMA ELABORAZIONE'!C14</f>
        <v>0.18367346938775511</v>
      </c>
      <c r="D14" s="1">
        <f>'PRIMA ELABORAZIONE'!D14</f>
        <v>0.29446064139941697</v>
      </c>
      <c r="E14" s="1">
        <f>'PRIMA ELABORAZIONE'!E14</f>
        <v>0.6</v>
      </c>
      <c r="F14" s="1">
        <f>'PRIMA ELABORAZIONE'!F14</f>
        <v>0.9</v>
      </c>
      <c r="G14" s="1">
        <f>'PRIMA ELABORAZIONE'!G14</f>
        <v>0.64</v>
      </c>
      <c r="H14" s="1">
        <f>'PRIMA ELABORAZIONE'!H14</f>
        <v>0.5</v>
      </c>
      <c r="I14" s="17">
        <f>(B14*PESI!$C$2)+C14*PESI!$C$3+D14*PESI!$C$4+E14*PESI!$C$5+F14*PESI!$C$6+G14*PESI!$C$7+H14*PESI!$C$8</f>
        <v>0.42339639991584022</v>
      </c>
      <c r="K14" s="22">
        <f t="shared" si="0"/>
        <v>0.32298974042158746</v>
      </c>
      <c r="N14" s="15"/>
      <c r="W14" s="17">
        <f>(B14*PESI!$B$2)+C14*PESI!$B$3+D14*PESI!$B$4+E14*PESI!$B$5+F14*PESI!$B$6+G14*PESI!$B$7+H14*PESI!$B$8</f>
        <v>0.47282904096259859</v>
      </c>
      <c r="X14" s="17">
        <f t="shared" si="1"/>
        <v>0.45739506943311076</v>
      </c>
    </row>
    <row r="15" spans="1:24" ht="21" x14ac:dyDescent="0.4">
      <c r="A15" s="6">
        <v>14</v>
      </c>
      <c r="B15" s="1">
        <f>'PRIMA ELABORAZIONE'!B15</f>
        <v>0.24051103368176538</v>
      </c>
      <c r="C15" s="1">
        <f>'PRIMA ELABORAZIONE'!C15</f>
        <v>0.23615160349854233</v>
      </c>
      <c r="D15" s="1">
        <f>'PRIMA ELABORAZIONE'!D15</f>
        <v>0.30029154518950441</v>
      </c>
      <c r="E15" s="1">
        <f>'PRIMA ELABORAZIONE'!E15</f>
        <v>0.6</v>
      </c>
      <c r="F15" s="1">
        <f>'PRIMA ELABORAZIONE'!F15</f>
        <v>0.60000000000000009</v>
      </c>
      <c r="G15" s="1">
        <f>'PRIMA ELABORAZIONE'!G15</f>
        <v>0.64</v>
      </c>
      <c r="H15" s="1">
        <f>'PRIMA ELABORAZIONE'!H15</f>
        <v>0.9</v>
      </c>
      <c r="I15" s="17">
        <f>(B15*PESI!$C$2)+C15*PESI!$C$3+D15*PESI!$C$4+E15*PESI!$C$5+F15*PESI!$C$6+G15*PESI!$C$7+H15*PESI!$C$8</f>
        <v>0.45758937163715663</v>
      </c>
      <c r="K15" s="22">
        <f t="shared" si="0"/>
        <v>0.39620137903998581</v>
      </c>
      <c r="N15" s="15"/>
      <c r="W15" s="17">
        <f>(B15*PESI!$B$2)+C15*PESI!$B$3+D15*PESI!$B$4+E15*PESI!$B$5+F15*PESI!$B$6+G15*PESI!$B$7+H15*PESI!$B$8</f>
        <v>0.50242202605283026</v>
      </c>
      <c r="X15" s="17">
        <f t="shared" si="1"/>
        <v>0.53539929444143863</v>
      </c>
    </row>
    <row r="16" spans="1:24" ht="21" x14ac:dyDescent="0.4">
      <c r="A16" s="6">
        <v>15</v>
      </c>
      <c r="B16" s="1">
        <f>'PRIMA ELABORAZIONE'!B16</f>
        <v>0.15279062401013618</v>
      </c>
      <c r="C16" s="1">
        <f>'PRIMA ELABORAZIONE'!C16</f>
        <v>0.14868804664723032</v>
      </c>
      <c r="D16" s="1">
        <f>'PRIMA ELABORAZIONE'!D16</f>
        <v>0.30029154518950441</v>
      </c>
      <c r="E16" s="1">
        <f>'PRIMA ELABORAZIONE'!E16</f>
        <v>0.6</v>
      </c>
      <c r="F16" s="1">
        <f>'PRIMA ELABORAZIONE'!F16</f>
        <v>0.60000000000000009</v>
      </c>
      <c r="G16" s="1">
        <f>'PRIMA ELABORAZIONE'!G16</f>
        <v>0.64</v>
      </c>
      <c r="H16" s="1">
        <f>'PRIMA ELABORAZIONE'!H16</f>
        <v>0.60000000000000009</v>
      </c>
      <c r="I16" s="17">
        <f>(B16*PESI!$C$2)+C16*PESI!$C$3+D16*PESI!$C$4+E16*PESI!$C$5+F16*PESI!$C$6+G16*PESI!$C$7+H16*PESI!$C$8</f>
        <v>0.38253973569155258</v>
      </c>
      <c r="K16" s="22">
        <f t="shared" si="0"/>
        <v>0.23551026186906845</v>
      </c>
      <c r="N16" s="15"/>
      <c r="W16" s="17">
        <f>(B16*PESI!$B$2)+C16*PESI!$B$3+D16*PESI!$B$4+E16*PESI!$B$5+F16*PESI!$B$6+G16*PESI!$B$7+H16*PESI!$B$8</f>
        <v>0.43453860226383872</v>
      </c>
      <c r="X16" s="17">
        <f t="shared" si="1"/>
        <v>0.35646520423638994</v>
      </c>
    </row>
    <row r="17" spans="1:24" ht="21" x14ac:dyDescent="0.4">
      <c r="A17" s="6">
        <v>16</v>
      </c>
      <c r="B17" s="1">
        <f>'PRIMA ELABORAZIONE'!B17</f>
        <v>0.35653171837840825</v>
      </c>
      <c r="C17" s="1">
        <f>'PRIMA ELABORAZIONE'!C17</f>
        <v>0.35860058309037907</v>
      </c>
      <c r="D17" s="1">
        <f>'PRIMA ELABORAZIONE'!D17</f>
        <v>0.30612244897959184</v>
      </c>
      <c r="E17" s="1">
        <f>'PRIMA ELABORAZIONE'!E17</f>
        <v>0.55999999999999994</v>
      </c>
      <c r="F17" s="1">
        <f>'PRIMA ELABORAZIONE'!F17</f>
        <v>0.55000000000000004</v>
      </c>
      <c r="G17" s="1">
        <f>'PRIMA ELABORAZIONE'!G17</f>
        <v>0.6</v>
      </c>
      <c r="H17" s="1">
        <f>'PRIMA ELABORAZIONE'!H17</f>
        <v>0.60000000000000009</v>
      </c>
      <c r="I17" s="17">
        <f>(B17*PESI!$C$2)+C17*PESI!$C$3+D17*PESI!$C$4+E17*PESI!$C$5+F17*PESI!$C$6+G17*PESI!$C$7+H17*PESI!$C$8</f>
        <v>0.45107267692210457</v>
      </c>
      <c r="K17" s="22">
        <f t="shared" si="0"/>
        <v>0.38224828065610394</v>
      </c>
      <c r="N17" s="15"/>
      <c r="W17" s="17">
        <f>(B17*PESI!$B$2)+C17*PESI!$B$3+D17*PESI!$B$4+E17*PESI!$B$5+F17*PESI!$B$6+G17*PESI!$B$7+H17*PESI!$B$8</f>
        <v>0.47589353577833987</v>
      </c>
      <c r="X17" s="17">
        <f t="shared" si="1"/>
        <v>0.4654727791475945</v>
      </c>
    </row>
    <row r="18" spans="1:24" ht="21" x14ac:dyDescent="0.4">
      <c r="A18" s="6">
        <v>17</v>
      </c>
      <c r="B18" s="1">
        <f>'PRIMA ELABORAZIONE'!B18</f>
        <v>0.51926700219383148</v>
      </c>
      <c r="C18" s="1">
        <f>'PRIMA ELABORAZIONE'!C18</f>
        <v>0.35860058309037907</v>
      </c>
      <c r="D18" s="1">
        <f>'PRIMA ELABORAZIONE'!D18</f>
        <v>0.20699708454810498</v>
      </c>
      <c r="E18" s="1">
        <f>'PRIMA ELABORAZIONE'!E18</f>
        <v>0.6</v>
      </c>
      <c r="F18" s="1">
        <f>'PRIMA ELABORAZIONE'!F18</f>
        <v>0.55000000000000004</v>
      </c>
      <c r="G18" s="1">
        <f>'PRIMA ELABORAZIONE'!G18</f>
        <v>0.48</v>
      </c>
      <c r="H18" s="1">
        <f>'PRIMA ELABORAZIONE'!H18</f>
        <v>0.60000000000000009</v>
      </c>
      <c r="I18" s="17">
        <f>(B18*PESI!$C$2)+C18*PESI!$C$3+D18*PESI!$C$4+E18*PESI!$C$5+F18*PESI!$C$6+G18*PESI!$C$7+H18*PESI!$C$8</f>
        <v>0.47853978261842872</v>
      </c>
      <c r="K18" s="22">
        <f t="shared" si="0"/>
        <v>0.44105895767248626</v>
      </c>
      <c r="N18" s="15"/>
      <c r="W18" s="17">
        <f>(B18*PESI!$B$2)+C18*PESI!$B$3+D18*PESI!$B$4+E18*PESI!$B$5+F18*PESI!$B$6+G18*PESI!$B$7+H18*PESI!$B$8</f>
        <v>0.4735520956903308</v>
      </c>
      <c r="X18" s="17">
        <f t="shared" si="1"/>
        <v>0.45930097123731822</v>
      </c>
    </row>
    <row r="19" spans="1:24" ht="21" x14ac:dyDescent="0.4">
      <c r="A19" s="6">
        <v>18</v>
      </c>
      <c r="B19" s="1">
        <f>'PRIMA ELABORAZIONE'!B19</f>
        <v>0.31458604629336334</v>
      </c>
      <c r="C19" s="1">
        <f>'PRIMA ELABORAZIONE'!C19</f>
        <v>0.37609329446064144</v>
      </c>
      <c r="D19" s="1">
        <f>'PRIMA ELABORAZIONE'!D19</f>
        <v>0.3644314868804665</v>
      </c>
      <c r="E19" s="1">
        <f>'PRIMA ELABORAZIONE'!E19</f>
        <v>0.67999999999999994</v>
      </c>
      <c r="F19" s="1">
        <f>'PRIMA ELABORAZIONE'!F19</f>
        <v>0.60000000000000009</v>
      </c>
      <c r="G19" s="1">
        <f>'PRIMA ELABORAZIONE'!G19</f>
        <v>1</v>
      </c>
      <c r="H19" s="1">
        <f>'PRIMA ELABORAZIONE'!H19</f>
        <v>0.5</v>
      </c>
      <c r="I19" s="17">
        <f>(B19*PESI!$C$2)+C19*PESI!$C$3+D19*PESI!$C$4+E19*PESI!$C$5+F19*PESI!$C$6+G19*PESI!$C$7+H19*PESI!$C$8</f>
        <v>0.48231803732649925</v>
      </c>
      <c r="K19" s="22">
        <f t="shared" si="0"/>
        <v>0.44914869671447416</v>
      </c>
      <c r="N19" s="15"/>
      <c r="W19" s="17">
        <f>(B19*PESI!$B$2)+C19*PESI!$B$3+D19*PESI!$B$4+E19*PESI!$B$5+F19*PESI!$B$6+G19*PESI!$B$7+H19*PESI!$B$8</f>
        <v>0.54787297537635304</v>
      </c>
      <c r="X19" s="17">
        <f t="shared" si="1"/>
        <v>0.65520356788881273</v>
      </c>
    </row>
    <row r="20" spans="1:24" ht="21" x14ac:dyDescent="0.4">
      <c r="A20" s="6">
        <v>19</v>
      </c>
      <c r="B20" s="1">
        <f>'PRIMA ELABORAZIONE'!B20</f>
        <v>0.30483933410762676</v>
      </c>
      <c r="C20" s="1">
        <f>'PRIMA ELABORAZIONE'!C20</f>
        <v>0.35276967930029163</v>
      </c>
      <c r="D20" s="1">
        <f>'PRIMA ELABORAZIONE'!D20</f>
        <v>0.35276967930029163</v>
      </c>
      <c r="E20" s="1">
        <f>'PRIMA ELABORAZIONE'!E20</f>
        <v>0.55999999999999994</v>
      </c>
      <c r="F20" s="1">
        <f>'PRIMA ELABORAZIONE'!F20</f>
        <v>0.9</v>
      </c>
      <c r="G20" s="1">
        <f>'PRIMA ELABORAZIONE'!G20</f>
        <v>1</v>
      </c>
      <c r="H20" s="1">
        <f>'PRIMA ELABORAZIONE'!H20</f>
        <v>0.60000000000000009</v>
      </c>
      <c r="I20" s="17">
        <f>(B20*PESI!$C$2)+C20*PESI!$C$3+D20*PESI!$C$4+E20*PESI!$C$5+F20*PESI!$C$6+G20*PESI!$C$7+H20*PESI!$C$8</f>
        <v>0.51016124266198926</v>
      </c>
      <c r="K20" s="22">
        <f t="shared" si="0"/>
        <v>0.50876465240308011</v>
      </c>
      <c r="N20" s="15"/>
      <c r="W20" s="17">
        <f>(B20*PESI!$B$2)+C20*PESI!$B$3+D20*PESI!$B$4+E20*PESI!$B$5+F20*PESI!$B$6+G20*PESI!$B$7+H20*PESI!$B$8</f>
        <v>0.58148267038688706</v>
      </c>
      <c r="X20" s="17">
        <f t="shared" si="1"/>
        <v>0.74379544883861137</v>
      </c>
    </row>
    <row r="21" spans="1:24" ht="21" x14ac:dyDescent="0.4">
      <c r="A21" s="6">
        <v>20</v>
      </c>
      <c r="B21" s="1">
        <f>'PRIMA ELABORAZIONE'!B21</f>
        <v>0</v>
      </c>
      <c r="C21" s="1">
        <f>'PRIMA ELABORAZIONE'!C21</f>
        <v>0</v>
      </c>
      <c r="D21" s="1">
        <f>'PRIMA ELABORAZIONE'!D21</f>
        <v>0.370262390670554</v>
      </c>
      <c r="E21" s="1">
        <f>'PRIMA ELABORAZIONE'!E21</f>
        <v>0.64</v>
      </c>
      <c r="F21" s="1">
        <f>'PRIMA ELABORAZIONE'!F21</f>
        <v>0.64999999999999991</v>
      </c>
      <c r="G21" s="1">
        <f>'PRIMA ELABORAZIONE'!G21</f>
        <v>0.48</v>
      </c>
      <c r="H21" s="1">
        <f>'PRIMA ELABORAZIONE'!H21</f>
        <v>0.95</v>
      </c>
      <c r="I21" s="17">
        <f>(B21*PESI!$C$2)+C21*PESI!$C$3+D21*PESI!$C$4+E21*PESI!$C$5+F21*PESI!$C$6+G21*PESI!$C$7+H21*PESI!$C$8</f>
        <v>0.38270165208940721</v>
      </c>
      <c r="K21" s="22">
        <f t="shared" si="0"/>
        <v>0.23585694612052049</v>
      </c>
      <c r="W21" s="17">
        <f>(B21*PESI!$B$2)+C21*PESI!$B$3+D21*PESI!$B$4+E21*PESI!$B$5+F21*PESI!$B$6+G21*PESI!$B$7+H21*PESI!$B$8</f>
        <v>0.44146605581007903</v>
      </c>
      <c r="X21" s="17">
        <f t="shared" si="1"/>
        <v>0.37472529673831328</v>
      </c>
    </row>
    <row r="22" spans="1:24" ht="21" x14ac:dyDescent="0.4">
      <c r="A22" s="9">
        <v>21.1</v>
      </c>
      <c r="B22" s="1">
        <f>'PRIMA ELABORAZIONE'!B22</f>
        <v>0.21044454543924318</v>
      </c>
      <c r="C22" s="1">
        <f>'PRIMA ELABORAZIONE'!C22</f>
        <v>0.35860058309037907</v>
      </c>
      <c r="D22" s="1">
        <f>'PRIMA ELABORAZIONE'!D22</f>
        <v>0.51603498542274051</v>
      </c>
      <c r="E22" s="1">
        <f>'PRIMA ELABORAZIONE'!E22</f>
        <v>0.55999999999999994</v>
      </c>
      <c r="F22" s="1">
        <f>'PRIMA ELABORAZIONE'!F22</f>
        <v>0.39999999999999991</v>
      </c>
      <c r="G22" s="1">
        <f>'PRIMA ELABORAZIONE'!G22</f>
        <v>0.6</v>
      </c>
      <c r="H22" s="1">
        <f>'PRIMA ELABORAZIONE'!H22</f>
        <v>0.55000000000000004</v>
      </c>
      <c r="I22" s="17">
        <f>(B22*PESI!$C$2)+C22*PESI!$C$3+D22*PESI!$C$4+E22*PESI!$C$5+F22*PESI!$C$6+G22*PESI!$C$7+H22*PESI!$C$8</f>
        <v>0.41587255521306643</v>
      </c>
      <c r="K22" s="22">
        <f t="shared" si="0"/>
        <v>0.30688020177458458</v>
      </c>
      <c r="W22" s="17">
        <f>(B22*PESI!$B$2)+C22*PESI!$B$3+D22*PESI!$B$4+E22*PESI!$B$5+F22*PESI!$B$6+G22*PESI!$B$7+H22*PESI!$B$8</f>
        <v>0.4564400162789089</v>
      </c>
      <c r="X22" s="17">
        <f t="shared" si="1"/>
        <v>0.41419519739601907</v>
      </c>
    </row>
    <row r="23" spans="1:24" ht="21" x14ac:dyDescent="0.4">
      <c r="A23" s="9">
        <v>21.2</v>
      </c>
      <c r="B23" s="1">
        <f>'PRIMA ELABORAZIONE'!B23</f>
        <v>0.43844426576133883</v>
      </c>
      <c r="C23" s="1">
        <f>'PRIMA ELABORAZIONE'!C23</f>
        <v>0.51603498542274051</v>
      </c>
      <c r="D23" s="1">
        <f>'PRIMA ELABORAZIONE'!D23</f>
        <v>0.35860058309037907</v>
      </c>
      <c r="E23" s="1">
        <f>'PRIMA ELABORAZIONE'!E23</f>
        <v>0.55999999999999994</v>
      </c>
      <c r="F23" s="1">
        <f>'PRIMA ELABORAZIONE'!F23</f>
        <v>0.44999999999999996</v>
      </c>
      <c r="G23" s="1">
        <f>'PRIMA ELABORAZIONE'!G23</f>
        <v>0.67999999999999994</v>
      </c>
      <c r="H23" s="1">
        <f>'PRIMA ELABORAZIONE'!H23</f>
        <v>0.39999999999999991</v>
      </c>
      <c r="I23" s="17">
        <f>(B23*PESI!$C$2)+C23*PESI!$C$3+D23*PESI!$C$4+E23*PESI!$C$5+F23*PESI!$C$6+G23*PESI!$C$7+H23*PESI!$C$8</f>
        <v>0.46616305866579627</v>
      </c>
      <c r="K23" s="22">
        <f t="shared" si="0"/>
        <v>0.41455876784736756</v>
      </c>
      <c r="W23" s="17">
        <f>(B23*PESI!$B$2)+C23*PESI!$B$3+D23*PESI!$B$4+E23*PESI!$B$5+F23*PESI!$B$6+G23*PESI!$B$7+H23*PESI!$B$8</f>
        <v>0.48615426203920831</v>
      </c>
      <c r="X23" s="17">
        <f t="shared" si="1"/>
        <v>0.49251905371439503</v>
      </c>
    </row>
    <row r="24" spans="1:24" ht="21" x14ac:dyDescent="0.4">
      <c r="A24" s="9">
        <v>22.1</v>
      </c>
      <c r="B24" s="1">
        <f>'PRIMA ELABORAZIONE'!B24</f>
        <v>0.33164279261840229</v>
      </c>
      <c r="C24" s="1">
        <f>'PRIMA ELABORAZIONE'!C24</f>
        <v>0.35860058309037907</v>
      </c>
      <c r="D24" s="1">
        <f>'PRIMA ELABORAZIONE'!D24</f>
        <v>0.32944606413994176</v>
      </c>
      <c r="E24" s="1">
        <f>'PRIMA ELABORAZIONE'!E24</f>
        <v>0.64</v>
      </c>
      <c r="F24" s="1">
        <f>'PRIMA ELABORAZIONE'!F24</f>
        <v>0.55000000000000004</v>
      </c>
      <c r="G24" s="1">
        <f>'PRIMA ELABORAZIONE'!G24</f>
        <v>0.6</v>
      </c>
      <c r="H24" s="1">
        <f>'PRIMA ELABORAZIONE'!H24</f>
        <v>0.39999999999999991</v>
      </c>
      <c r="I24" s="17">
        <f>(B24*PESI!$C$2)+C24*PESI!$C$3+D24*PESI!$C$4+E24*PESI!$C$5+F24*PESI!$C$6+G24*PESI!$C$7+H24*PESI!$C$8</f>
        <v>0.43329359417014968</v>
      </c>
      <c r="K24" s="22">
        <f t="shared" si="0"/>
        <v>0.34418093184502474</v>
      </c>
      <c r="W24" s="17">
        <f>(B24*PESI!$B$2)+C24*PESI!$B$3+D24*PESI!$B$4+E24*PESI!$B$5+F24*PESI!$B$6+G24*PESI!$B$7+H24*PESI!$B$8</f>
        <v>0.4585270628355318</v>
      </c>
      <c r="X24" s="17">
        <f t="shared" si="1"/>
        <v>0.41969644874694839</v>
      </c>
    </row>
    <row r="25" spans="1:24" ht="21" x14ac:dyDescent="0.4">
      <c r="A25" s="9">
        <v>22.2</v>
      </c>
      <c r="B25" s="1">
        <f>'PRIMA ELABORAZIONE'!B25</f>
        <v>0.2800976800976801</v>
      </c>
      <c r="C25" s="1">
        <f>'PRIMA ELABORAZIONE'!C25</f>
        <v>0.32944606413994176</v>
      </c>
      <c r="D25" s="1">
        <f>'PRIMA ELABORAZIONE'!D25</f>
        <v>0.35860058309037907</v>
      </c>
      <c r="E25" s="1">
        <f>'PRIMA ELABORAZIONE'!E25</f>
        <v>0.55999999999999994</v>
      </c>
      <c r="F25" s="1">
        <f>'PRIMA ELABORAZIONE'!F25</f>
        <v>0.5</v>
      </c>
      <c r="G25" s="1">
        <f>'PRIMA ELABORAZIONE'!G25</f>
        <v>0.6</v>
      </c>
      <c r="H25" s="1">
        <f>'PRIMA ELABORAZIONE'!H25</f>
        <v>0.44999999999999996</v>
      </c>
      <c r="I25" s="17">
        <f>(B25*PESI!$C$2)+C25*PESI!$C$3+D25*PESI!$C$4+E25*PESI!$C$5+F25*PESI!$C$6+G25*PESI!$C$7+H25*PESI!$C$8</f>
        <v>0.40792140739079513</v>
      </c>
      <c r="K25" s="22">
        <f t="shared" si="0"/>
        <v>0.2898557510860037</v>
      </c>
      <c r="W25" s="17">
        <f>(B25*PESI!$B$2)+C25*PESI!$B$3+D25*PESI!$B$4+E25*PESI!$B$5+F25*PESI!$B$6+G25*PESI!$B$7+H25*PESI!$B$8</f>
        <v>0.43973490390400011</v>
      </c>
      <c r="X25" s="17">
        <f t="shared" si="1"/>
        <v>0.37016214900605054</v>
      </c>
    </row>
    <row r="26" spans="1:24" ht="21" x14ac:dyDescent="0.4">
      <c r="A26" s="10">
        <v>23</v>
      </c>
      <c r="B26" s="1">
        <f>'PRIMA ELABORAZIONE'!B26</f>
        <v>0.25073141786157516</v>
      </c>
      <c r="C26" s="1">
        <f>'PRIMA ELABORAZIONE'!C26</f>
        <v>0.4985422740524782</v>
      </c>
      <c r="D26" s="1">
        <f>'PRIMA ELABORAZIONE'!D26</f>
        <v>0.60349854227405253</v>
      </c>
      <c r="E26" s="1">
        <f>'PRIMA ELABORAZIONE'!E26</f>
        <v>0.64</v>
      </c>
      <c r="F26" s="1">
        <f>'PRIMA ELABORAZIONE'!F26</f>
        <v>0.7</v>
      </c>
      <c r="G26" s="1">
        <f>'PRIMA ELABORAZIONE'!G26</f>
        <v>0.6</v>
      </c>
      <c r="H26" s="1">
        <f>'PRIMA ELABORAZIONE'!H26</f>
        <v>0.5</v>
      </c>
      <c r="I26" s="17">
        <f>(B26*PESI!$C$2)+C26*PESI!$C$3+D26*PESI!$C$4+E26*PESI!$C$5+F26*PESI!$C$6+G26*PESI!$C$7+H26*PESI!$C$8</f>
        <v>0.50393066787647245</v>
      </c>
      <c r="K26" s="22">
        <f t="shared" si="0"/>
        <v>0.49542417432764591</v>
      </c>
      <c r="W26" s="17">
        <f>(B26*PESI!$B$2)+C26*PESI!$B$3+D26*PESI!$B$4+E26*PESI!$B$5+F26*PESI!$B$6+G26*PESI!$B$7+H26*PESI!$B$8</f>
        <v>0.54182460488401507</v>
      </c>
      <c r="X26" s="17">
        <f t="shared" si="1"/>
        <v>0.63926065265469534</v>
      </c>
    </row>
    <row r="27" spans="1:24" ht="21" x14ac:dyDescent="0.4">
      <c r="A27" s="6">
        <v>24</v>
      </c>
      <c r="B27" s="1">
        <f>'PRIMA ELABORAZIONE'!B27</f>
        <v>0.14889193913584156</v>
      </c>
      <c r="C27" s="1">
        <f>'PRIMA ELABORAZIONE'!C27</f>
        <v>0.17784256559766765</v>
      </c>
      <c r="D27" s="1">
        <f>'PRIMA ELABORAZIONE'!D27</f>
        <v>0.3644314868804665</v>
      </c>
      <c r="E27" s="1">
        <f>'PRIMA ELABORAZIONE'!E27</f>
        <v>0.67999999999999994</v>
      </c>
      <c r="F27" s="1">
        <f>'PRIMA ELABORAZIONE'!F27</f>
        <v>0.95</v>
      </c>
      <c r="G27" s="1">
        <f>'PRIMA ELABORAZIONE'!G27</f>
        <v>0.92</v>
      </c>
      <c r="H27" s="1">
        <f>'PRIMA ELABORAZIONE'!H27</f>
        <v>0.60000000000000009</v>
      </c>
      <c r="I27" s="17">
        <f>(B27*PESI!$C$2)+C27*PESI!$C$3+D27*PESI!$C$4+E27*PESI!$C$5+F27*PESI!$C$6+G27*PESI!$C$7+H27*PESI!$C$8</f>
        <v>0.46715690120767273</v>
      </c>
      <c r="K27" s="22">
        <f t="shared" si="0"/>
        <v>0.41668671512297945</v>
      </c>
      <c r="W27" s="17">
        <f>(B27*PESI!$B$2)+C27*PESI!$B$3+D27*PESI!$B$4+E27*PESI!$B$5+F27*PESI!$B$6+G27*PESI!$B$7+H27*PESI!$B$8</f>
        <v>0.54873799880199658</v>
      </c>
      <c r="X27" s="17">
        <f t="shared" si="1"/>
        <v>0.65748368534656954</v>
      </c>
    </row>
    <row r="28" spans="1:24" ht="21" x14ac:dyDescent="0.4">
      <c r="A28" s="6">
        <v>25</v>
      </c>
      <c r="B28" s="1">
        <f>'PRIMA ELABORAZIONE'!B28</f>
        <v>0.15958188153310102</v>
      </c>
      <c r="C28" s="1">
        <f>'PRIMA ELABORAZIONE'!C28</f>
        <v>0.17784256559766765</v>
      </c>
      <c r="D28" s="1">
        <f>'PRIMA ELABORAZIONE'!D28</f>
        <v>0.3411078717201167</v>
      </c>
      <c r="E28" s="1">
        <f>'PRIMA ELABORAZIONE'!E28</f>
        <v>0.55999999999999994</v>
      </c>
      <c r="F28" s="1">
        <f>'PRIMA ELABORAZIONE'!F28</f>
        <v>0.60000000000000009</v>
      </c>
      <c r="G28" s="1">
        <f>'PRIMA ELABORAZIONE'!G28</f>
        <v>0.92</v>
      </c>
      <c r="H28" s="1">
        <f>'PRIMA ELABORAZIONE'!H28</f>
        <v>0.95</v>
      </c>
      <c r="I28" s="17">
        <f>(B28*PESI!$C$2)+C28*PESI!$C$3+D28*PESI!$C$4+E28*PESI!$C$5+F28*PESI!$C$6+G28*PESI!$C$7+H28*PESI!$C$8</f>
        <v>0.44871957145227426</v>
      </c>
      <c r="K28" s="22">
        <f t="shared" si="0"/>
        <v>0.3772099731146511</v>
      </c>
      <c r="W28" s="17">
        <f>(B28*PESI!$B$2)+C28*PESI!$B$3+D28*PESI!$B$4+E28*PESI!$B$5+F28*PESI!$B$6+G28*PESI!$B$7+H28*PESI!$B$8</f>
        <v>0.52979033126441211</v>
      </c>
      <c r="X28" s="17">
        <f t="shared" si="1"/>
        <v>0.60753948007365832</v>
      </c>
    </row>
    <row r="29" spans="1:24" ht="21" x14ac:dyDescent="0.4">
      <c r="A29" s="6">
        <v>26</v>
      </c>
      <c r="B29" s="1">
        <f>'PRIMA ELABORAZIONE'!B29</f>
        <v>0.14161827332559038</v>
      </c>
      <c r="C29" s="1">
        <f>'PRIMA ELABORAZIONE'!C29</f>
        <v>0.17201166180758018</v>
      </c>
      <c r="D29" s="1">
        <f>'PRIMA ELABORAZIONE'!D29</f>
        <v>0.370262390670554</v>
      </c>
      <c r="E29" s="1">
        <f>'PRIMA ELABORAZIONE'!E29</f>
        <v>0.67999999999999994</v>
      </c>
      <c r="F29" s="1">
        <f>'PRIMA ELABORAZIONE'!F29</f>
        <v>0.60000000000000009</v>
      </c>
      <c r="G29" s="1">
        <f>'PRIMA ELABORAZIONE'!G29</f>
        <v>0.72</v>
      </c>
      <c r="H29" s="1">
        <f>'PRIMA ELABORAZIONE'!H29</f>
        <v>0.95</v>
      </c>
      <c r="I29" s="17">
        <f>(B29*PESI!$C$2)+C29*PESI!$C$3+D29*PESI!$C$4+E29*PESI!$C$5+F29*PESI!$C$6+G29*PESI!$C$7+H29*PESI!$C$8</f>
        <v>0.4552413030252751</v>
      </c>
      <c r="K29" s="22">
        <f t="shared" si="0"/>
        <v>0.3911738560722437</v>
      </c>
      <c r="W29" s="17">
        <f>(B29*PESI!$B$2)+C29*PESI!$B$3+D29*PESI!$B$4+E29*PESI!$B$5+F29*PESI!$B$6+G29*PESI!$B$7+H29*PESI!$B$8</f>
        <v>0.51912747511481772</v>
      </c>
      <c r="X29" s="17">
        <f t="shared" si="1"/>
        <v>0.57943323030573801</v>
      </c>
    </row>
    <row r="30" spans="1:24" ht="21" x14ac:dyDescent="0.4">
      <c r="A30" s="6">
        <v>27</v>
      </c>
      <c r="B30" s="1">
        <f>'PRIMA ELABORAZIONE'!B30</f>
        <v>0.15439411536972511</v>
      </c>
      <c r="C30" s="1">
        <f>'PRIMA ELABORAZIONE'!C30</f>
        <v>0.17201166180758018</v>
      </c>
      <c r="D30" s="1">
        <f>'PRIMA ELABORAZIONE'!D30</f>
        <v>0.3411078717201167</v>
      </c>
      <c r="E30" s="1">
        <f>'PRIMA ELABORAZIONE'!E30</f>
        <v>0.55999999999999994</v>
      </c>
      <c r="F30" s="1">
        <f>'PRIMA ELABORAZIONE'!F30</f>
        <v>0.95</v>
      </c>
      <c r="G30" s="1">
        <f>'PRIMA ELABORAZIONE'!G30</f>
        <v>0.72</v>
      </c>
      <c r="H30" s="1">
        <f>'PRIMA ELABORAZIONE'!H30</f>
        <v>0.60000000000000009</v>
      </c>
      <c r="I30" s="17">
        <f>(B30*PESI!$C$2)+C30*PESI!$C$3+D30*PESI!$C$4+E30*PESI!$C$5+F30*PESI!$C$6+G30*PESI!$C$7+H30*PESI!$C$8</f>
        <v>0.43654799434291713</v>
      </c>
      <c r="K30" s="22">
        <f t="shared" si="0"/>
        <v>0.35114902959652167</v>
      </c>
      <c r="W30" s="17">
        <f>(B30*PESI!$B$2)+C30*PESI!$B$3+D30*PESI!$B$4+E30*PESI!$B$5+F30*PESI!$B$6+G30*PESI!$B$7+H30*PESI!$B$8</f>
        <v>0.49964480698534597</v>
      </c>
      <c r="X30" s="17">
        <f t="shared" si="1"/>
        <v>0.52807881560576442</v>
      </c>
    </row>
    <row r="32" spans="1:24" x14ac:dyDescent="0.3">
      <c r="B32" s="15"/>
      <c r="L32" s="15"/>
    </row>
    <row r="34" spans="16:17" ht="15" customHeight="1" x14ac:dyDescent="0.3">
      <c r="P34" s="14"/>
      <c r="Q34" s="14"/>
    </row>
    <row r="35" spans="16:17" x14ac:dyDescent="0.3">
      <c r="P35" s="14"/>
      <c r="Q35" s="14"/>
    </row>
    <row r="36" spans="16:17" x14ac:dyDescent="0.3">
      <c r="Q36" s="14"/>
    </row>
    <row r="37" spans="16:17" x14ac:dyDescent="0.3">
      <c r="Q37" s="14"/>
    </row>
    <row r="38" spans="16:17" x14ac:dyDescent="0.3">
      <c r="Q38" s="14"/>
    </row>
    <row r="39" spans="16:17" x14ac:dyDescent="0.3">
      <c r="Q39" s="14"/>
    </row>
    <row r="40" spans="16:17" x14ac:dyDescent="0.3">
      <c r="Q40" s="14"/>
    </row>
    <row r="41" spans="16:17" x14ac:dyDescent="0.3">
      <c r="Q41" s="14"/>
    </row>
    <row r="42" spans="16:17" x14ac:dyDescent="0.3">
      <c r="Q42" s="14"/>
    </row>
    <row r="43" spans="16:17" x14ac:dyDescent="0.3">
      <c r="Q43" s="14"/>
    </row>
    <row r="44" spans="16:17" x14ac:dyDescent="0.3">
      <c r="Q44" s="14"/>
    </row>
  </sheetData>
  <mergeCells count="2">
    <mergeCell ref="B1:I1"/>
    <mergeCell ref="W1:X1"/>
  </mergeCells>
  <conditionalFormatting sqref="B3:I30">
    <cfRule type="cellIs" dxfId="5" priority="1" operator="between">
      <formula>0.370001</formula>
      <formula>0.5</formula>
    </cfRule>
    <cfRule type="cellIs" dxfId="4" priority="2" operator="greaterThan">
      <formula>0.5</formula>
    </cfRule>
    <cfRule type="cellIs" dxfId="3" priority="3" operator="lessThanOrEqual">
      <formula>0.37</formula>
    </cfRule>
  </conditionalFormatting>
  <conditionalFormatting sqref="K3:K30">
    <cfRule type="cellIs" dxfId="2" priority="4" operator="between">
      <formula>0.62</formula>
      <formula>0.85</formula>
    </cfRule>
    <cfRule type="cellIs" dxfId="1" priority="5" operator="greaterThanOrEqual">
      <formula>0.85</formula>
    </cfRule>
    <cfRule type="cellIs" dxfId="0" priority="6" operator="lessThanOrEqual">
      <formula>0.62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F4" sqref="F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5" customHeight="1" x14ac:dyDescent="0.3">
      <c r="B2" s="27" t="s">
        <v>17</v>
      </c>
      <c r="C2" s="27"/>
    </row>
    <row r="3" spans="2:4" ht="15" customHeight="1" x14ac:dyDescent="0.3">
      <c r="B3" s="27"/>
      <c r="C3" s="27"/>
      <c r="D3" s="14"/>
    </row>
    <row r="4" spans="2:4" ht="72" x14ac:dyDescent="0.3">
      <c r="B4" s="5" t="s">
        <v>30</v>
      </c>
      <c r="C4" s="18" t="s">
        <v>31</v>
      </c>
    </row>
    <row r="5" spans="2:4" x14ac:dyDescent="0.3">
      <c r="C5" s="18"/>
      <c r="D5" s="14"/>
    </row>
    <row r="6" spans="2:4" x14ac:dyDescent="0.3">
      <c r="B6" s="5" t="s">
        <v>29</v>
      </c>
      <c r="C6" s="19" t="s">
        <v>18</v>
      </c>
      <c r="D6" s="14"/>
    </row>
    <row r="7" spans="2:4" x14ac:dyDescent="0.3">
      <c r="C7" s="19"/>
      <c r="D7" s="14"/>
    </row>
    <row r="8" spans="2:4" ht="28.8" x14ac:dyDescent="0.3">
      <c r="B8" s="5" t="s">
        <v>19</v>
      </c>
      <c r="C8" s="18" t="s">
        <v>32</v>
      </c>
      <c r="D8" s="14"/>
    </row>
    <row r="9" spans="2:4" x14ac:dyDescent="0.3">
      <c r="C9" s="18"/>
      <c r="D9" s="14"/>
    </row>
    <row r="10" spans="2:4" ht="24" x14ac:dyDescent="0.3">
      <c r="B10" s="5" t="s">
        <v>10</v>
      </c>
      <c r="C10" s="19" t="s">
        <v>33</v>
      </c>
      <c r="D10" s="14"/>
    </row>
    <row r="11" spans="2:4" ht="24" x14ac:dyDescent="0.3">
      <c r="B11" s="5" t="s">
        <v>11</v>
      </c>
      <c r="C11" s="19" t="s">
        <v>34</v>
      </c>
      <c r="D11" s="14"/>
    </row>
    <row r="12" spans="2:4" x14ac:dyDescent="0.3">
      <c r="C12" s="19"/>
      <c r="D12" s="30"/>
    </row>
    <row r="13" spans="2:4" ht="43.2" x14ac:dyDescent="0.3">
      <c r="C13" s="18" t="s">
        <v>35</v>
      </c>
      <c r="D13" s="30"/>
    </row>
    <row r="14" spans="2:4" x14ac:dyDescent="0.3">
      <c r="B14" s="8" t="s">
        <v>36</v>
      </c>
      <c r="C14" s="19" t="s">
        <v>20</v>
      </c>
      <c r="D14" s="30"/>
    </row>
    <row r="15" spans="2:4" x14ac:dyDescent="0.3">
      <c r="B15" s="8" t="s">
        <v>12</v>
      </c>
      <c r="C15" s="19" t="s">
        <v>21</v>
      </c>
      <c r="D15" s="30"/>
    </row>
    <row r="16" spans="2:4" x14ac:dyDescent="0.3">
      <c r="B16" s="5" t="s">
        <v>13</v>
      </c>
      <c r="C16" s="19" t="s">
        <v>22</v>
      </c>
    </row>
    <row r="17" spans="2:3" x14ac:dyDescent="0.3">
      <c r="B17" s="5" t="s">
        <v>14</v>
      </c>
      <c r="C17" s="19" t="s">
        <v>22</v>
      </c>
    </row>
    <row r="18" spans="2:3" x14ac:dyDescent="0.3">
      <c r="B18" s="28"/>
      <c r="C18" s="29"/>
    </row>
    <row r="20" spans="2:3" ht="15" customHeight="1" x14ac:dyDescent="0.3">
      <c r="B20" s="27" t="s">
        <v>23</v>
      </c>
      <c r="C20" s="27"/>
    </row>
    <row r="21" spans="2:3" ht="15" customHeight="1" x14ac:dyDescent="0.3">
      <c r="B21" s="27"/>
      <c r="C21" s="27"/>
    </row>
    <row r="23" spans="2:3" ht="57.6" x14ac:dyDescent="0.3">
      <c r="B23" s="5" t="s">
        <v>15</v>
      </c>
      <c r="C23" s="14" t="s">
        <v>37</v>
      </c>
    </row>
    <row r="24" spans="2:3" x14ac:dyDescent="0.3">
      <c r="C24" s="14"/>
    </row>
    <row r="26" spans="2:3" ht="15" customHeight="1" x14ac:dyDescent="0.3"/>
    <row r="27" spans="2:3" ht="15" customHeight="1" x14ac:dyDescent="0.3"/>
    <row r="29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 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2025-07-04T09:33:25Z</dcterms:modified>
</cp:coreProperties>
</file>