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085CABF3-644C-4803-AB7D-EC3735305E52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C8" i="8" l="1"/>
  <c r="C6" i="8"/>
  <c r="C4" i="8"/>
  <c r="H44" i="1" l="1"/>
  <c r="E44" i="1"/>
  <c r="D44" i="1"/>
  <c r="C44" i="1"/>
  <c r="H43" i="1"/>
  <c r="E43" i="1"/>
  <c r="D43" i="1"/>
  <c r="C43" i="1"/>
  <c r="H42" i="1"/>
  <c r="E42" i="1"/>
  <c r="D42" i="1"/>
  <c r="C42" i="1"/>
  <c r="H41" i="1"/>
  <c r="E41" i="1"/>
  <c r="D41" i="1"/>
  <c r="C41" i="1"/>
  <c r="H40" i="1"/>
  <c r="E40" i="1"/>
  <c r="D40" i="1"/>
  <c r="C40" i="1"/>
  <c r="H39" i="1"/>
  <c r="E39" i="1"/>
  <c r="D39" i="1"/>
  <c r="C39" i="1"/>
  <c r="H38" i="1"/>
  <c r="E38" i="1"/>
  <c r="D38" i="1"/>
  <c r="C38" i="1"/>
  <c r="H37" i="1"/>
  <c r="E37" i="1"/>
  <c r="D37" i="1"/>
  <c r="C37" i="1"/>
  <c r="H36" i="1"/>
  <c r="E36" i="1"/>
  <c r="D36" i="1"/>
  <c r="C36" i="1"/>
  <c r="H35" i="1"/>
  <c r="E35" i="1"/>
  <c r="D35" i="1"/>
  <c r="C35" i="1"/>
  <c r="H34" i="1"/>
  <c r="E34" i="1"/>
  <c r="D34" i="1"/>
  <c r="C34" i="1"/>
  <c r="H33" i="1"/>
  <c r="E33" i="1"/>
  <c r="D33" i="1"/>
  <c r="C33" i="1"/>
  <c r="H32" i="1"/>
  <c r="E32" i="1"/>
  <c r="D32" i="1"/>
  <c r="C32" i="1"/>
  <c r="H31" i="1"/>
  <c r="E31" i="1"/>
  <c r="D31" i="1"/>
  <c r="C31" i="1"/>
  <c r="H30" i="1"/>
  <c r="E30" i="1"/>
  <c r="D30" i="1"/>
  <c r="C30" i="1"/>
  <c r="H29" i="1"/>
  <c r="E29" i="1"/>
  <c r="D29" i="1"/>
  <c r="C29" i="1"/>
  <c r="H28" i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E39" i="2" l="1"/>
  <c r="H44" i="2"/>
  <c r="G44" i="2"/>
  <c r="F44" i="2"/>
  <c r="E44" i="2"/>
  <c r="D44" i="2"/>
  <c r="C44" i="2"/>
  <c r="H43" i="2"/>
  <c r="G43" i="2"/>
  <c r="F43" i="2"/>
  <c r="E43" i="2"/>
  <c r="D43" i="2"/>
  <c r="C43" i="2"/>
  <c r="H42" i="2"/>
  <c r="G42" i="2"/>
  <c r="F42" i="2"/>
  <c r="E42" i="2"/>
  <c r="D42" i="2"/>
  <c r="C42" i="2"/>
  <c r="H41" i="2"/>
  <c r="G41" i="2"/>
  <c r="F41" i="2"/>
  <c r="E41" i="2"/>
  <c r="D41" i="2"/>
  <c r="C41" i="2"/>
  <c r="H40" i="2"/>
  <c r="G40" i="2"/>
  <c r="F40" i="2"/>
  <c r="E40" i="2"/>
  <c r="D40" i="2"/>
  <c r="C40" i="2"/>
  <c r="H39" i="2"/>
  <c r="G39" i="2"/>
  <c r="F39" i="2"/>
  <c r="D39" i="2"/>
  <c r="C39" i="2"/>
  <c r="H38" i="2"/>
  <c r="G38" i="2"/>
  <c r="F38" i="2"/>
  <c r="E38" i="2"/>
  <c r="D38" i="2"/>
  <c r="C38" i="2"/>
  <c r="H37" i="2"/>
  <c r="G37" i="2"/>
  <c r="F37" i="2"/>
  <c r="E37" i="2"/>
  <c r="D37" i="2"/>
  <c r="C37" i="2"/>
  <c r="H36" i="2"/>
  <c r="G36" i="2"/>
  <c r="F36" i="2"/>
  <c r="E36" i="2"/>
  <c r="D36" i="2"/>
  <c r="C36" i="2"/>
  <c r="H35" i="2"/>
  <c r="G35" i="2"/>
  <c r="F35" i="2"/>
  <c r="E35" i="2"/>
  <c r="D35" i="2"/>
  <c r="C35" i="2"/>
  <c r="H34" i="2"/>
  <c r="G34" i="2"/>
  <c r="F34" i="2"/>
  <c r="E34" i="2"/>
  <c r="D34" i="2"/>
  <c r="C34" i="2"/>
  <c r="H33" i="2"/>
  <c r="G33" i="2"/>
  <c r="F33" i="2"/>
  <c r="E33" i="2"/>
  <c r="D33" i="2"/>
  <c r="C33" i="2"/>
  <c r="H32" i="2"/>
  <c r="G32" i="2"/>
  <c r="F32" i="2"/>
  <c r="E32" i="2"/>
  <c r="D32" i="2"/>
  <c r="C32" i="2"/>
  <c r="H31" i="2"/>
  <c r="G31" i="2"/>
  <c r="F31" i="2"/>
  <c r="E31" i="2"/>
  <c r="D31" i="2"/>
  <c r="C31" i="2"/>
  <c r="H30" i="2"/>
  <c r="G30" i="2"/>
  <c r="F30" i="2"/>
  <c r="E30" i="2"/>
  <c r="D30" i="2"/>
  <c r="C30" i="2"/>
  <c r="H29" i="2"/>
  <c r="G29" i="2"/>
  <c r="F29" i="2"/>
  <c r="E29" i="2"/>
  <c r="D29" i="2"/>
  <c r="C29" i="2"/>
  <c r="H28" i="2"/>
  <c r="G28" i="2"/>
  <c r="F28" i="2"/>
  <c r="E28" i="2"/>
  <c r="D28" i="2"/>
  <c r="C28" i="2"/>
  <c r="H27" i="2"/>
  <c r="G27" i="2"/>
  <c r="F27" i="2"/>
  <c r="E27" i="2"/>
  <c r="D27" i="2"/>
  <c r="C27" i="2"/>
  <c r="H26" i="2"/>
  <c r="G26" i="2"/>
  <c r="F26" i="2"/>
  <c r="E26" i="2"/>
  <c r="D26" i="2"/>
  <c r="C26" i="2"/>
  <c r="H25" i="2"/>
  <c r="G25" i="2"/>
  <c r="F25" i="2"/>
  <c r="E25" i="2"/>
  <c r="D25" i="2"/>
  <c r="C25" i="2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H21" i="2"/>
  <c r="G21" i="2"/>
  <c r="F21" i="2"/>
  <c r="E21" i="2"/>
  <c r="D21" i="2"/>
  <c r="C21" i="2"/>
  <c r="H20" i="2"/>
  <c r="G20" i="2"/>
  <c r="F20" i="2"/>
  <c r="E20" i="2"/>
  <c r="D20" i="2"/>
  <c r="C20" i="2"/>
  <c r="H19" i="2"/>
  <c r="G19" i="2"/>
  <c r="F19" i="2"/>
  <c r="E19" i="2"/>
  <c r="D19" i="2"/>
  <c r="C19" i="2"/>
  <c r="H18" i="2"/>
  <c r="G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E11" i="2"/>
  <c r="D11" i="2"/>
  <c r="C11" i="2"/>
  <c r="H10" i="2"/>
  <c r="G10" i="2"/>
  <c r="F10" i="2"/>
  <c r="E10" i="2"/>
  <c r="D10" i="2"/>
  <c r="C10" i="2"/>
  <c r="H9" i="2"/>
  <c r="G9" i="2"/>
  <c r="F9" i="2"/>
  <c r="E9" i="2"/>
  <c r="D9" i="2"/>
  <c r="C9" i="2"/>
  <c r="H8" i="2"/>
  <c r="G8" i="2"/>
  <c r="F8" i="2"/>
  <c r="E8" i="2"/>
  <c r="D8" i="2"/>
  <c r="C8" i="2"/>
  <c r="H7" i="2"/>
  <c r="G7" i="2"/>
  <c r="F7" i="2"/>
  <c r="E7" i="2"/>
  <c r="D7" i="2"/>
  <c r="C7" i="2"/>
  <c r="H6" i="2"/>
  <c r="G6" i="2"/>
  <c r="F6" i="2"/>
  <c r="E6" i="2"/>
  <c r="D6" i="2"/>
  <c r="C6" i="2"/>
  <c r="H5" i="2"/>
  <c r="G5" i="2"/>
  <c r="F5" i="2"/>
  <c r="E5" i="2"/>
  <c r="D5" i="2"/>
  <c r="C5" i="2"/>
  <c r="H4" i="2"/>
  <c r="G4" i="2"/>
  <c r="F4" i="2"/>
  <c r="E4" i="2"/>
  <c r="D4" i="2"/>
  <c r="C4" i="2"/>
  <c r="H3" i="2"/>
  <c r="G3" i="2"/>
  <c r="F3" i="2"/>
  <c r="E3" i="2"/>
  <c r="D3" i="2"/>
  <c r="C3" i="2"/>
  <c r="B43" i="3"/>
  <c r="B44" i="1" s="1"/>
  <c r="B44" i="2" s="1"/>
  <c r="B42" i="3"/>
  <c r="B43" i="1" s="1"/>
  <c r="B43" i="2" s="1"/>
  <c r="B41" i="3"/>
  <c r="B42" i="1" s="1"/>
  <c r="B42" i="2" s="1"/>
  <c r="B40" i="3"/>
  <c r="B41" i="1" s="1"/>
  <c r="B41" i="2" s="1"/>
  <c r="B39" i="3"/>
  <c r="B40" i="1" s="1"/>
  <c r="B40" i="2" s="1"/>
  <c r="B38" i="3"/>
  <c r="B39" i="1" s="1"/>
  <c r="B39" i="2" s="1"/>
  <c r="B37" i="3"/>
  <c r="B38" i="1" s="1"/>
  <c r="B38" i="2" s="1"/>
  <c r="B36" i="3"/>
  <c r="B37" i="1" s="1"/>
  <c r="B37" i="2" s="1"/>
  <c r="B35" i="3"/>
  <c r="B36" i="1" s="1"/>
  <c r="B36" i="2" s="1"/>
  <c r="B34" i="3"/>
  <c r="B35" i="1" s="1"/>
  <c r="B35" i="2" s="1"/>
  <c r="B33" i="3"/>
  <c r="B34" i="1" s="1"/>
  <c r="B34" i="2" s="1"/>
  <c r="B32" i="3"/>
  <c r="B33" i="1" s="1"/>
  <c r="B33" i="2" s="1"/>
  <c r="B31" i="3"/>
  <c r="B32" i="1" s="1"/>
  <c r="B32" i="2" s="1"/>
  <c r="B30" i="3"/>
  <c r="B31" i="1" s="1"/>
  <c r="B31" i="2" s="1"/>
  <c r="B29" i="3"/>
  <c r="B30" i="1" s="1"/>
  <c r="B30" i="2" s="1"/>
  <c r="B28" i="3"/>
  <c r="B29" i="1" s="1"/>
  <c r="B29" i="2" s="1"/>
  <c r="B27" i="3"/>
  <c r="B28" i="1" s="1"/>
  <c r="B28" i="2" s="1"/>
  <c r="B26" i="3"/>
  <c r="B27" i="1" s="1"/>
  <c r="B27" i="2" s="1"/>
  <c r="B25" i="3"/>
  <c r="B26" i="1" s="1"/>
  <c r="B26" i="2" s="1"/>
  <c r="B24" i="3"/>
  <c r="B25" i="1" s="1"/>
  <c r="B25" i="2" s="1"/>
  <c r="B23" i="3"/>
  <c r="B24" i="1" s="1"/>
  <c r="B24" i="2" s="1"/>
  <c r="B22" i="3"/>
  <c r="B23" i="1" s="1"/>
  <c r="B23" i="2" s="1"/>
  <c r="B21" i="3"/>
  <c r="B22" i="1" s="1"/>
  <c r="B22" i="2" s="1"/>
  <c r="B20" i="3"/>
  <c r="B21" i="1" s="1"/>
  <c r="B21" i="2" s="1"/>
  <c r="B19" i="3"/>
  <c r="B20" i="1" s="1"/>
  <c r="B20" i="2" s="1"/>
  <c r="B18" i="3"/>
  <c r="B19" i="1" s="1"/>
  <c r="B19" i="2" s="1"/>
  <c r="B17" i="3"/>
  <c r="B18" i="1" s="1"/>
  <c r="B18" i="2" s="1"/>
  <c r="B16" i="3"/>
  <c r="B17" i="1" s="1"/>
  <c r="B17" i="2" s="1"/>
  <c r="B15" i="3"/>
  <c r="B16" i="1" s="1"/>
  <c r="B16" i="2" s="1"/>
  <c r="B14" i="3"/>
  <c r="B15" i="1" s="1"/>
  <c r="B15" i="2" s="1"/>
  <c r="B13" i="3"/>
  <c r="B14" i="1" s="1"/>
  <c r="B14" i="2" s="1"/>
  <c r="B12" i="3"/>
  <c r="B13" i="1" s="1"/>
  <c r="B13" i="2" s="1"/>
  <c r="B11" i="3"/>
  <c r="B12" i="1" s="1"/>
  <c r="B12" i="2" s="1"/>
  <c r="B10" i="3"/>
  <c r="B11" i="1" s="1"/>
  <c r="B11" i="2" s="1"/>
  <c r="B9" i="3"/>
  <c r="B10" i="1" s="1"/>
  <c r="B10" i="2" s="1"/>
  <c r="B8" i="3"/>
  <c r="B9" i="1" s="1"/>
  <c r="B9" i="2" s="1"/>
  <c r="B7" i="3"/>
  <c r="B8" i="1" s="1"/>
  <c r="B8" i="2" s="1"/>
  <c r="B6" i="3"/>
  <c r="B7" i="1" s="1"/>
  <c r="B7" i="2" s="1"/>
  <c r="B5" i="3"/>
  <c r="B6" i="1" s="1"/>
  <c r="B6" i="2" s="1"/>
  <c r="B4" i="3"/>
  <c r="B5" i="1" s="1"/>
  <c r="B5" i="2" s="1"/>
  <c r="B3" i="3"/>
  <c r="B4" i="1" s="1"/>
  <c r="B4" i="2" s="1"/>
  <c r="B2" i="3"/>
  <c r="B3" i="1" s="1"/>
  <c r="B3" i="2" s="1"/>
  <c r="B8" i="8" l="1"/>
  <c r="B7" i="8"/>
  <c r="B6" i="8"/>
  <c r="B5" i="8"/>
  <c r="B4" i="8"/>
  <c r="B3" i="8"/>
  <c r="B2" i="8"/>
  <c r="W13" i="2" l="1"/>
  <c r="I12" i="2"/>
  <c r="W17" i="2"/>
  <c r="I17" i="2"/>
  <c r="I11" i="2"/>
  <c r="W25" i="2"/>
  <c r="I25" i="2"/>
  <c r="I38" i="2"/>
  <c r="I13" i="2"/>
  <c r="W41" i="2"/>
  <c r="I41" i="2"/>
  <c r="W37" i="2"/>
  <c r="I27" i="2"/>
  <c r="I37" i="2"/>
  <c r="I30" i="2"/>
  <c r="I16" i="2"/>
  <c r="W21" i="2"/>
  <c r="I6" i="2"/>
  <c r="I22" i="2"/>
  <c r="I35" i="2"/>
  <c r="I5" i="2"/>
  <c r="I8" i="2"/>
  <c r="I15" i="2"/>
  <c r="I39" i="2"/>
  <c r="I7" i="2"/>
  <c r="I23" i="2"/>
  <c r="I4" i="2"/>
  <c r="I20" i="2"/>
  <c r="W28" i="2"/>
  <c r="I29" i="2"/>
  <c r="I36" i="2"/>
  <c r="I44" i="2"/>
  <c r="I24" i="2"/>
  <c r="I32" i="2"/>
  <c r="I31" i="2"/>
  <c r="I19" i="2"/>
  <c r="W43" i="2"/>
  <c r="I33" i="2"/>
  <c r="I40" i="2"/>
  <c r="I14" i="2"/>
  <c r="W10" i="2"/>
  <c r="I18" i="2"/>
  <c r="I26" i="2"/>
  <c r="I34" i="2"/>
  <c r="W42" i="2"/>
  <c r="W14" i="2"/>
  <c r="W22" i="2"/>
  <c r="W30" i="2"/>
  <c r="W38" i="2"/>
  <c r="W7" i="2"/>
  <c r="W11" i="2"/>
  <c r="W15" i="2"/>
  <c r="W27" i="2"/>
  <c r="W31" i="2"/>
  <c r="W39" i="2"/>
  <c r="W12" i="2"/>
  <c r="W24" i="2"/>
  <c r="W32" i="2"/>
  <c r="W36" i="2"/>
  <c r="W40" i="2"/>
  <c r="W44" i="2"/>
  <c r="X12" i="2" l="1"/>
  <c r="K16" i="2"/>
  <c r="K36" i="2"/>
  <c r="K30" i="2"/>
  <c r="K25" i="2"/>
  <c r="X31" i="2"/>
  <c r="X14" i="2"/>
  <c r="K33" i="2"/>
  <c r="K29" i="2"/>
  <c r="K8" i="2"/>
  <c r="K37" i="2"/>
  <c r="X25" i="2"/>
  <c r="X30" i="2"/>
  <c r="X22" i="2"/>
  <c r="X42" i="2"/>
  <c r="X43" i="2"/>
  <c r="X28" i="2"/>
  <c r="K5" i="2"/>
  <c r="K27" i="2"/>
  <c r="K11" i="2"/>
  <c r="K14" i="2"/>
  <c r="X39" i="2"/>
  <c r="X40" i="2"/>
  <c r="K34" i="2"/>
  <c r="K19" i="2"/>
  <c r="K20" i="2"/>
  <c r="K35" i="2"/>
  <c r="X37" i="2"/>
  <c r="K17" i="2"/>
  <c r="K38" i="2"/>
  <c r="X27" i="2"/>
  <c r="X11" i="2"/>
  <c r="K31" i="2"/>
  <c r="K4" i="2"/>
  <c r="K22" i="2"/>
  <c r="K41" i="2"/>
  <c r="X17" i="2"/>
  <c r="K39" i="2"/>
  <c r="K15" i="2"/>
  <c r="X36" i="2"/>
  <c r="X32" i="2"/>
  <c r="X7" i="2"/>
  <c r="K18" i="2"/>
  <c r="K32" i="2"/>
  <c r="K23" i="2"/>
  <c r="K6" i="2"/>
  <c r="X41" i="2"/>
  <c r="K12" i="2"/>
  <c r="K44" i="2"/>
  <c r="K40" i="2"/>
  <c r="X44" i="2"/>
  <c r="X15" i="2"/>
  <c r="K26" i="2"/>
  <c r="X24" i="2"/>
  <c r="X38" i="2"/>
  <c r="X10" i="2"/>
  <c r="K24" i="2"/>
  <c r="K7" i="2"/>
  <c r="X21" i="2"/>
  <c r="K13" i="2"/>
  <c r="X13" i="2"/>
  <c r="W35" i="2"/>
  <c r="W23" i="2"/>
  <c r="W34" i="2"/>
  <c r="W26" i="2"/>
  <c r="W20" i="2"/>
  <c r="W16" i="2"/>
  <c r="W19" i="2"/>
  <c r="W4" i="2"/>
  <c r="W18" i="2"/>
  <c r="W8" i="2"/>
  <c r="W6" i="2"/>
  <c r="W33" i="2"/>
  <c r="I43" i="2"/>
  <c r="W5" i="2"/>
  <c r="W29" i="2"/>
  <c r="I21" i="2"/>
  <c r="I28" i="2"/>
  <c r="I10" i="2"/>
  <c r="I42" i="2"/>
  <c r="W9" i="2"/>
  <c r="I9" i="2"/>
  <c r="X16" i="2" l="1"/>
  <c r="X20" i="2"/>
  <c r="X9" i="2"/>
  <c r="X33" i="2"/>
  <c r="X26" i="2"/>
  <c r="K9" i="2"/>
  <c r="X34" i="2"/>
  <c r="K42" i="2"/>
  <c r="X23" i="2"/>
  <c r="X35" i="2"/>
  <c r="K10" i="2"/>
  <c r="K28" i="2"/>
  <c r="X18" i="2"/>
  <c r="K21" i="2"/>
  <c r="X4" i="2"/>
  <c r="X5" i="2"/>
  <c r="K43" i="2"/>
  <c r="X6" i="2"/>
  <c r="X8" i="2"/>
  <c r="X29" i="2"/>
  <c r="X19" i="2"/>
  <c r="I3" i="2"/>
  <c r="W3" i="2"/>
  <c r="K3" i="2" l="1"/>
  <c r="X3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<sst xmlns="http://schemas.openxmlformats.org/spreadsheetml/2006/main" count="88" uniqueCount="53">
  <si>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</si>
  <si>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</si>
  <si>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</si>
  <si>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</si>
  <si>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</si>
  <si>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</si>
  <si>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</si>
  <si>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</si>
  <si>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</si>
  <si>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</si>
  <si>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</si>
  <si>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</si>
  <si>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</si>
  <si>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</si>
  <si>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</si>
  <si>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</si>
  <si>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</si>
  <si>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</si>
  <si>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</si>
  <si>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</si>
  <si>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</si>
  <si>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</si>
  <si>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</si>
  <si>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</si>
  <si>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</si>
  <si>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</si>
  <si>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</si>
  <si>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</si>
  <si>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</si>
  <si>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</si>
  <si>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</si>
  <si>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</si>
  <si>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</si>
  <si>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</si>
  <si>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</si>
  <si>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</si>
  <si>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</si>
  <si>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</si>
  <si>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</si>
  <si>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</si>
  <si>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</si>
  <si>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</si>
  <si>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</si>
  <si>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</si>
  <si>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</si>
  <si>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</si>
  <si>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</si>
  <si>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</si>
  <si>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</si>
  <si>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</si>
  <si>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</si>
  <si>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6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</si>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</sst>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0" fillId="0" borderId="0" xfId="0" applyNumberFormat="1"/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2" fontId="0" fillId="5" borderId="1" xfId="0" applyNumberFormat="1" applyFill="1" applyBorder="1"/>
    <xf numFmtId="2" fontId="5" fillId="5" borderId="1" xfId="0" applyNumberFormat="1" applyFont="1" applyFill="1" applyBorder="1"/>
    <xf numFmtId="2" fontId="1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6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441783</xdr:colOff>
      <xdr:row>15</xdr:row>
      <xdr:rowOff>28049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6522" y="1134717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190500</xdr:rowOff>
    </xdr:from>
    <xdr:to>
      <xdr:col>8</xdr:col>
      <xdr:colOff>1457741</xdr:colOff>
      <xdr:row>58</xdr:row>
      <xdr:rowOff>75881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0933043"/>
          <a:ext cx="6609524" cy="25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J43"/>
  <sheetViews>
    <sheetView zoomScaleNormal="100" workbookViewId="0">
      <selection activeCell="K5" sqref="K5"/>
    </sheetView>
  </sheetViews>
  <sheetFormatPr defaultRowHeight="14.4" x14ac:dyDescent="0.3"/>
  <cols>
    <col min="1" max="1" width="7.5546875" bestFit="1" customWidth="1"/>
    <col min="2" max="2" width="15.5546875" bestFit="1" customWidth="1"/>
    <col min="3" max="4" width="11.44140625" bestFit="1" customWidth="1"/>
    <col min="5" max="5" width="10.77734375" customWidth="1"/>
    <col min="6" max="8" width="10.44140625" bestFit="1" customWidth="1"/>
  </cols>
  <sheetData>
    <row r="1" spans="1:10" ht="29.25" customHeight="1" x14ac:dyDescent="0.3">
      <c r="A1" s="5" t="s">
        <v>36</v>
      </c>
      <c r="B1" s="5" t="s">
        <v>15</v>
      </c>
      <c r="C1" s="5" t="s">
        <v>10</v>
      </c>
      <c r="D1" s="5" t="s">
        <v>11</v>
      </c>
      <c r="E1" s="8" t="s">
        <v>43</v>
      </c>
      <c r="F1" s="8" t="s">
        <v>12</v>
      </c>
      <c r="G1" s="5" t="s">
        <v>13</v>
      </c>
      <c r="H1" s="5" t="s">
        <v>14</v>
      </c>
      <c r="J1" s="7"/>
    </row>
    <row r="2" spans="1:10" x14ac:dyDescent="0.3">
      <c r="A2" s="16">
        <v>1.1000000000000001</v>
      </c>
      <c r="B2" s="1">
        <f t="shared" ref="B2:B43" si="0">C2/D2</f>
        <v>0.9508196721311476</v>
      </c>
      <c r="C2" s="22">
        <v>5.8</v>
      </c>
      <c r="D2" s="22">
        <v>6.1</v>
      </c>
      <c r="E2" s="22">
        <v>1.1000000000000001</v>
      </c>
      <c r="F2" s="22">
        <v>0.5</v>
      </c>
      <c r="G2" s="22">
        <v>0.55000000000000004</v>
      </c>
      <c r="H2" s="22">
        <v>1.1000000000000001</v>
      </c>
      <c r="I2" s="9"/>
    </row>
    <row r="3" spans="1:10" x14ac:dyDescent="0.3">
      <c r="A3" s="16">
        <v>1.2</v>
      </c>
      <c r="B3" s="1">
        <f t="shared" si="0"/>
        <v>1.0517241379310345</v>
      </c>
      <c r="C3" s="22">
        <v>6.1</v>
      </c>
      <c r="D3" s="22">
        <v>5.8</v>
      </c>
      <c r="E3" s="22">
        <v>1.1000000000000001</v>
      </c>
      <c r="F3" s="22">
        <v>0.55000000000000004</v>
      </c>
      <c r="G3" s="22">
        <v>1.1000000000000001</v>
      </c>
      <c r="H3" s="22">
        <v>0.5</v>
      </c>
      <c r="I3" s="9"/>
    </row>
    <row r="4" spans="1:10" x14ac:dyDescent="0.3">
      <c r="A4" s="14">
        <v>2</v>
      </c>
      <c r="B4" s="1">
        <f t="shared" si="0"/>
        <v>0.64406779661016944</v>
      </c>
      <c r="C4" s="22">
        <v>3.8</v>
      </c>
      <c r="D4" s="22">
        <v>5.9</v>
      </c>
      <c r="E4" s="22">
        <v>1.1000000000000001</v>
      </c>
      <c r="F4" s="22">
        <v>0.55000000000000004</v>
      </c>
      <c r="G4" s="22">
        <v>0.5</v>
      </c>
      <c r="H4" s="22">
        <v>0.65</v>
      </c>
      <c r="I4" s="9"/>
    </row>
    <row r="5" spans="1:10" x14ac:dyDescent="0.3">
      <c r="A5" s="14">
        <v>3</v>
      </c>
      <c r="B5" s="1">
        <f t="shared" si="0"/>
        <v>0.32203389830508472</v>
      </c>
      <c r="C5" s="22">
        <v>1.9</v>
      </c>
      <c r="D5" s="22">
        <v>5.9</v>
      </c>
      <c r="E5" s="22">
        <v>1.1000000000000001</v>
      </c>
      <c r="F5" s="22">
        <v>0.55000000000000004</v>
      </c>
      <c r="G5" s="22">
        <v>0.65</v>
      </c>
      <c r="H5" s="22">
        <v>0.5</v>
      </c>
      <c r="I5" s="9"/>
    </row>
    <row r="6" spans="1:10" x14ac:dyDescent="0.3">
      <c r="A6" s="14">
        <v>4</v>
      </c>
      <c r="B6" s="1">
        <f t="shared" si="0"/>
        <v>0.6166666666666667</v>
      </c>
      <c r="C6" s="22">
        <v>3.7</v>
      </c>
      <c r="D6" s="22">
        <v>6</v>
      </c>
      <c r="E6" s="22">
        <v>1.1000000000000001</v>
      </c>
      <c r="F6" s="22">
        <v>0.55000000000000004</v>
      </c>
      <c r="G6" s="22">
        <v>0.5</v>
      </c>
      <c r="H6" s="22">
        <v>0.65</v>
      </c>
      <c r="I6" s="9"/>
    </row>
    <row r="7" spans="1:10" x14ac:dyDescent="0.3">
      <c r="A7" s="14">
        <v>5</v>
      </c>
      <c r="B7" s="1">
        <f t="shared" si="0"/>
        <v>0.51666666666666672</v>
      </c>
      <c r="C7" s="22">
        <v>3.1</v>
      </c>
      <c r="D7" s="22">
        <v>6</v>
      </c>
      <c r="E7" s="22">
        <v>1.1000000000000001</v>
      </c>
      <c r="F7" s="22">
        <v>0.55000000000000004</v>
      </c>
      <c r="G7" s="22">
        <v>0.65</v>
      </c>
      <c r="H7" s="22">
        <v>0.7</v>
      </c>
      <c r="I7" s="9"/>
    </row>
    <row r="8" spans="1:10" x14ac:dyDescent="0.3">
      <c r="A8" s="14">
        <v>6</v>
      </c>
      <c r="B8" s="1">
        <f t="shared" si="0"/>
        <v>0.54999999999999993</v>
      </c>
      <c r="C8" s="22">
        <v>3.3</v>
      </c>
      <c r="D8" s="22">
        <v>6</v>
      </c>
      <c r="E8" s="22">
        <v>1.1000000000000001</v>
      </c>
      <c r="F8" s="22">
        <v>0.55000000000000004</v>
      </c>
      <c r="G8" s="22">
        <v>0.7</v>
      </c>
      <c r="H8" s="22">
        <v>0.7</v>
      </c>
      <c r="I8" s="9"/>
    </row>
    <row r="9" spans="1:10" x14ac:dyDescent="0.3">
      <c r="A9" s="14">
        <v>7</v>
      </c>
      <c r="B9" s="1">
        <f t="shared" si="0"/>
        <v>0.62068965517241381</v>
      </c>
      <c r="C9" s="22">
        <v>3.6</v>
      </c>
      <c r="D9" s="22">
        <v>5.8</v>
      </c>
      <c r="E9" s="22">
        <v>1.1000000000000001</v>
      </c>
      <c r="F9" s="22">
        <v>0.7</v>
      </c>
      <c r="G9" s="22">
        <v>0.7</v>
      </c>
      <c r="H9" s="22">
        <v>0.55000000000000004</v>
      </c>
      <c r="I9" s="9"/>
    </row>
    <row r="10" spans="1:10" x14ac:dyDescent="0.3">
      <c r="A10" s="14">
        <v>9</v>
      </c>
      <c r="B10" s="1">
        <f t="shared" si="0"/>
        <v>0.6333333333333333</v>
      </c>
      <c r="C10" s="22">
        <v>3.8</v>
      </c>
      <c r="D10" s="22">
        <v>6</v>
      </c>
      <c r="E10" s="22">
        <v>1.1000000000000001</v>
      </c>
      <c r="F10" s="22">
        <v>0.8</v>
      </c>
      <c r="G10" s="22">
        <v>0.7</v>
      </c>
      <c r="H10" s="22">
        <v>0.7</v>
      </c>
      <c r="I10" s="9"/>
    </row>
    <row r="11" spans="1:10" x14ac:dyDescent="0.3">
      <c r="A11" s="14">
        <v>10</v>
      </c>
      <c r="B11" s="1">
        <f t="shared" si="0"/>
        <v>0.59322033898305082</v>
      </c>
      <c r="C11" s="22">
        <v>3.5</v>
      </c>
      <c r="D11" s="22">
        <v>5.9</v>
      </c>
      <c r="E11" s="22">
        <v>1.1000000000000001</v>
      </c>
      <c r="F11" s="22">
        <v>0.6</v>
      </c>
      <c r="G11" s="22">
        <v>0.7</v>
      </c>
      <c r="H11" s="22">
        <v>0.6</v>
      </c>
      <c r="I11" s="9"/>
    </row>
    <row r="12" spans="1:10" x14ac:dyDescent="0.3">
      <c r="A12" s="14">
        <v>11</v>
      </c>
      <c r="B12" s="1">
        <f t="shared" si="0"/>
        <v>1.1551724137931034</v>
      </c>
      <c r="C12" s="22">
        <v>6.7</v>
      </c>
      <c r="D12" s="22">
        <v>5.8</v>
      </c>
      <c r="E12" s="22">
        <v>1.1000000000000001</v>
      </c>
      <c r="F12" s="22">
        <v>0.6</v>
      </c>
      <c r="G12" s="22">
        <v>0.6</v>
      </c>
      <c r="H12" s="22">
        <v>0.55000000000000004</v>
      </c>
      <c r="I12" s="9"/>
    </row>
    <row r="13" spans="1:10" x14ac:dyDescent="0.3">
      <c r="A13" s="14">
        <v>12</v>
      </c>
      <c r="B13" s="1">
        <f t="shared" si="0"/>
        <v>0.65</v>
      </c>
      <c r="C13" s="22">
        <v>3.9</v>
      </c>
      <c r="D13" s="22">
        <v>6</v>
      </c>
      <c r="E13" s="22">
        <v>1.1000000000000001</v>
      </c>
      <c r="F13" s="22">
        <v>0.6</v>
      </c>
      <c r="G13" s="22">
        <v>0.6</v>
      </c>
      <c r="H13" s="22">
        <v>0.7</v>
      </c>
      <c r="I13" s="9"/>
    </row>
    <row r="14" spans="1:10" x14ac:dyDescent="0.3">
      <c r="A14" s="14">
        <v>13</v>
      </c>
      <c r="B14" s="1">
        <f t="shared" si="0"/>
        <v>1.0169491525423728</v>
      </c>
      <c r="C14" s="22">
        <v>6</v>
      </c>
      <c r="D14" s="22">
        <v>5.9</v>
      </c>
      <c r="E14" s="22">
        <v>1.1000000000000001</v>
      </c>
      <c r="F14" s="22">
        <v>0.6</v>
      </c>
      <c r="G14" s="22">
        <v>0.7</v>
      </c>
      <c r="H14" s="22">
        <v>0.8</v>
      </c>
      <c r="I14" s="9"/>
    </row>
    <row r="15" spans="1:10" x14ac:dyDescent="0.3">
      <c r="A15" s="14">
        <v>14</v>
      </c>
      <c r="B15" s="1">
        <f t="shared" si="0"/>
        <v>1.017241379310345</v>
      </c>
      <c r="C15" s="22">
        <v>5.9</v>
      </c>
      <c r="D15" s="22">
        <v>5.8</v>
      </c>
      <c r="E15" s="22">
        <v>1.1000000000000001</v>
      </c>
      <c r="F15" s="22">
        <v>0.6</v>
      </c>
      <c r="G15" s="22">
        <v>0.8</v>
      </c>
      <c r="H15" s="22">
        <v>0.65</v>
      </c>
      <c r="I15" s="9"/>
    </row>
    <row r="16" spans="1:10" x14ac:dyDescent="0.3">
      <c r="A16" s="14">
        <v>15</v>
      </c>
      <c r="B16" s="1">
        <f t="shared" si="0"/>
        <v>0.75862068965517249</v>
      </c>
      <c r="C16" s="22">
        <v>4.4000000000000004</v>
      </c>
      <c r="D16" s="22">
        <v>5.8</v>
      </c>
      <c r="E16" s="22">
        <v>1.1000000000000001</v>
      </c>
      <c r="F16" s="22">
        <v>0.6</v>
      </c>
      <c r="G16" s="22">
        <v>0.65</v>
      </c>
      <c r="H16" s="22">
        <v>0.5</v>
      </c>
      <c r="I16" s="9"/>
    </row>
    <row r="17" spans="1:9" x14ac:dyDescent="0.3">
      <c r="A17" s="14">
        <v>16</v>
      </c>
      <c r="B17" s="1">
        <f t="shared" si="0"/>
        <v>0.50877192982456132</v>
      </c>
      <c r="C17" s="22">
        <v>2.9</v>
      </c>
      <c r="D17" s="22">
        <v>5.7</v>
      </c>
      <c r="E17" s="22">
        <v>1.1000000000000001</v>
      </c>
      <c r="F17" s="22">
        <v>0.6</v>
      </c>
      <c r="G17" s="22">
        <v>0.5</v>
      </c>
      <c r="H17" s="22">
        <v>0.7</v>
      </c>
      <c r="I17" s="9"/>
    </row>
    <row r="18" spans="1:9" x14ac:dyDescent="0.3">
      <c r="A18" s="16">
        <v>17.100000000000001</v>
      </c>
      <c r="B18" s="1">
        <f t="shared" si="0"/>
        <v>2.1578947368421053</v>
      </c>
      <c r="C18" s="22">
        <v>12.3</v>
      </c>
      <c r="D18" s="22">
        <v>5.7</v>
      </c>
      <c r="E18" s="22">
        <v>1.1000000000000001</v>
      </c>
      <c r="F18" s="22">
        <v>0.6</v>
      </c>
      <c r="G18" s="22">
        <v>0.7</v>
      </c>
      <c r="H18" s="22">
        <v>0.6</v>
      </c>
      <c r="I18" s="9"/>
    </row>
    <row r="19" spans="1:9" x14ac:dyDescent="0.3">
      <c r="A19" s="16">
        <v>17.2</v>
      </c>
      <c r="B19" s="1">
        <f t="shared" si="0"/>
        <v>0.46341463414634143</v>
      </c>
      <c r="C19" s="22">
        <v>5.7</v>
      </c>
      <c r="D19" s="22">
        <v>12.3</v>
      </c>
      <c r="E19" s="22">
        <v>0.6</v>
      </c>
      <c r="F19" s="22">
        <v>0.7</v>
      </c>
      <c r="G19" s="22">
        <v>1.1000000000000001</v>
      </c>
      <c r="H19" s="22">
        <v>0.6</v>
      </c>
      <c r="I19" s="9"/>
    </row>
    <row r="20" spans="1:9" x14ac:dyDescent="0.3">
      <c r="A20" s="14">
        <v>18</v>
      </c>
      <c r="B20" s="1">
        <f t="shared" si="0"/>
        <v>1.404255319148936</v>
      </c>
      <c r="C20" s="22">
        <v>6.6</v>
      </c>
      <c r="D20" s="22">
        <v>4.7</v>
      </c>
      <c r="E20" s="22">
        <v>1.1000000000000001</v>
      </c>
      <c r="F20" s="22">
        <v>0.7</v>
      </c>
      <c r="G20" s="22">
        <v>0.25</v>
      </c>
      <c r="H20" s="22">
        <v>0.55000000000000004</v>
      </c>
      <c r="I20" s="9"/>
    </row>
    <row r="21" spans="1:9" x14ac:dyDescent="0.3">
      <c r="A21" s="14">
        <v>21</v>
      </c>
      <c r="B21" s="1">
        <f t="shared" si="0"/>
        <v>0.56923076923076921</v>
      </c>
      <c r="C21" s="22">
        <v>3.7</v>
      </c>
      <c r="D21" s="22">
        <v>6.5</v>
      </c>
      <c r="E21" s="22">
        <v>0.9</v>
      </c>
      <c r="F21" s="22">
        <v>0.7</v>
      </c>
      <c r="G21" s="22">
        <v>0.55000000000000004</v>
      </c>
      <c r="H21" s="22">
        <v>0.7</v>
      </c>
      <c r="I21" s="9"/>
    </row>
    <row r="22" spans="1:9" x14ac:dyDescent="0.3">
      <c r="A22" s="14">
        <v>22</v>
      </c>
      <c r="B22" s="1">
        <f t="shared" si="0"/>
        <v>0.546875</v>
      </c>
      <c r="C22" s="22">
        <v>3.5</v>
      </c>
      <c r="D22" s="22">
        <v>6.4</v>
      </c>
      <c r="E22" s="22">
        <v>0.9</v>
      </c>
      <c r="F22" s="22">
        <v>0.8</v>
      </c>
      <c r="G22" s="22">
        <v>0.7</v>
      </c>
      <c r="H22" s="22">
        <v>0.7</v>
      </c>
    </row>
    <row r="23" spans="1:9" x14ac:dyDescent="0.3">
      <c r="A23" s="14">
        <v>23</v>
      </c>
      <c r="B23" s="1">
        <f t="shared" si="0"/>
        <v>0.56896551724137934</v>
      </c>
      <c r="C23" s="22">
        <v>3.3</v>
      </c>
      <c r="D23" s="22">
        <v>5.8</v>
      </c>
      <c r="E23" s="22">
        <v>0.6</v>
      </c>
      <c r="F23" s="22">
        <v>0.6</v>
      </c>
      <c r="G23" s="22">
        <v>0.6</v>
      </c>
      <c r="H23" s="22">
        <v>0.7</v>
      </c>
    </row>
    <row r="24" spans="1:9" x14ac:dyDescent="0.3">
      <c r="A24" s="14">
        <v>24</v>
      </c>
      <c r="B24" s="1">
        <f t="shared" si="0"/>
        <v>0.55932203389830504</v>
      </c>
      <c r="C24" s="22">
        <v>3.3</v>
      </c>
      <c r="D24" s="22">
        <v>5.9</v>
      </c>
      <c r="E24" s="22">
        <v>0.6</v>
      </c>
      <c r="F24" s="22">
        <v>0.6</v>
      </c>
      <c r="G24" s="22">
        <v>0.6</v>
      </c>
      <c r="H24" s="22">
        <v>0.6</v>
      </c>
    </row>
    <row r="25" spans="1:9" x14ac:dyDescent="0.3">
      <c r="A25" s="14">
        <v>25</v>
      </c>
      <c r="B25" s="1">
        <f t="shared" si="0"/>
        <v>0.58333333333333337</v>
      </c>
      <c r="C25" s="22">
        <v>3.5</v>
      </c>
      <c r="D25" s="22">
        <v>6</v>
      </c>
      <c r="E25" s="22">
        <v>0.6</v>
      </c>
      <c r="F25" s="22">
        <v>0.6</v>
      </c>
      <c r="G25" s="22">
        <v>0.55000000000000004</v>
      </c>
      <c r="H25" s="22">
        <v>0.6</v>
      </c>
    </row>
    <row r="26" spans="1:9" x14ac:dyDescent="0.3">
      <c r="A26" s="14">
        <v>29</v>
      </c>
      <c r="B26" s="1">
        <f t="shared" si="0"/>
        <v>1.024390243902439</v>
      </c>
      <c r="C26" s="22">
        <v>4.2</v>
      </c>
      <c r="D26" s="22">
        <v>4.0999999999999996</v>
      </c>
      <c r="E26" s="22">
        <v>0.65</v>
      </c>
      <c r="F26" s="22">
        <v>0.6</v>
      </c>
      <c r="G26" s="22">
        <v>0.5</v>
      </c>
      <c r="H26" s="22">
        <v>0.65</v>
      </c>
    </row>
    <row r="27" spans="1:9" s="13" customFormat="1" x14ac:dyDescent="0.3">
      <c r="A27" s="15">
        <v>30</v>
      </c>
      <c r="B27" s="1">
        <f t="shared" si="0"/>
        <v>0.73809523809523814</v>
      </c>
      <c r="C27" s="23">
        <v>3.1</v>
      </c>
      <c r="D27" s="23">
        <v>4.2</v>
      </c>
      <c r="E27" s="23">
        <v>0.65</v>
      </c>
      <c r="F27" s="23">
        <v>0.6</v>
      </c>
      <c r="G27" s="23">
        <v>0.7</v>
      </c>
      <c r="H27" s="23">
        <v>0.5</v>
      </c>
    </row>
    <row r="28" spans="1:9" x14ac:dyDescent="0.3">
      <c r="A28" s="14">
        <v>31</v>
      </c>
      <c r="B28" s="1">
        <f t="shared" si="0"/>
        <v>0.532258064516129</v>
      </c>
      <c r="C28" s="22">
        <v>6.6</v>
      </c>
      <c r="D28" s="22">
        <v>12.4</v>
      </c>
      <c r="E28" s="22">
        <v>0.6</v>
      </c>
      <c r="F28" s="22">
        <v>0.7</v>
      </c>
      <c r="G28" s="22">
        <v>0.6</v>
      </c>
      <c r="H28" s="22">
        <v>0.7</v>
      </c>
    </row>
    <row r="29" spans="1:9" x14ac:dyDescent="0.3">
      <c r="A29" s="14">
        <v>32</v>
      </c>
      <c r="B29" s="1">
        <f t="shared" si="0"/>
        <v>0.46268656716417911</v>
      </c>
      <c r="C29" s="22">
        <v>3.1</v>
      </c>
      <c r="D29" s="22">
        <v>6.7</v>
      </c>
      <c r="E29" s="22">
        <v>1.1000000000000001</v>
      </c>
      <c r="F29" s="22">
        <v>0.6</v>
      </c>
      <c r="G29" s="22">
        <v>0.7</v>
      </c>
      <c r="H29" s="22">
        <v>0.45</v>
      </c>
    </row>
    <row r="30" spans="1:9" x14ac:dyDescent="0.3">
      <c r="A30" s="14">
        <v>34</v>
      </c>
      <c r="B30" s="1">
        <f t="shared" si="0"/>
        <v>1.0892857142857142</v>
      </c>
      <c r="C30" s="22">
        <v>6.1</v>
      </c>
      <c r="D30" s="22">
        <v>5.6</v>
      </c>
      <c r="E30" s="22">
        <v>0.6</v>
      </c>
      <c r="F30" s="22">
        <v>0.6</v>
      </c>
      <c r="G30" s="22">
        <v>0.6</v>
      </c>
      <c r="H30" s="22">
        <v>0.65</v>
      </c>
    </row>
    <row r="31" spans="1:9" x14ac:dyDescent="0.3">
      <c r="A31" s="14">
        <v>36</v>
      </c>
      <c r="B31" s="1">
        <f t="shared" si="0"/>
        <v>0.83333333333333326</v>
      </c>
      <c r="C31" s="22">
        <v>4.5</v>
      </c>
      <c r="D31" s="22">
        <v>5.4</v>
      </c>
      <c r="E31" s="22">
        <v>0.65</v>
      </c>
      <c r="F31" s="22">
        <v>0.55000000000000004</v>
      </c>
      <c r="G31" s="22">
        <v>0.5</v>
      </c>
      <c r="H31" s="22">
        <v>0.5</v>
      </c>
    </row>
    <row r="32" spans="1:9" x14ac:dyDescent="0.3">
      <c r="A32" s="14">
        <v>39</v>
      </c>
      <c r="B32" s="1">
        <f t="shared" si="0"/>
        <v>0.92857142857142871</v>
      </c>
      <c r="C32" s="22">
        <v>5.2</v>
      </c>
      <c r="D32" s="22">
        <v>5.6</v>
      </c>
      <c r="E32" s="22">
        <v>0.6</v>
      </c>
      <c r="F32" s="22">
        <v>0.65</v>
      </c>
      <c r="G32" s="22">
        <v>0.7</v>
      </c>
      <c r="H32" s="22">
        <v>0.6</v>
      </c>
    </row>
    <row r="33" spans="1:8" x14ac:dyDescent="0.3">
      <c r="A33" s="14">
        <v>40</v>
      </c>
      <c r="B33" s="1">
        <f t="shared" si="0"/>
        <v>0.95238095238095233</v>
      </c>
      <c r="C33" s="22">
        <v>4</v>
      </c>
      <c r="D33" s="22">
        <v>4.2</v>
      </c>
      <c r="E33" s="22">
        <v>1.1000000000000001</v>
      </c>
      <c r="F33" s="22">
        <v>0.5</v>
      </c>
      <c r="G33" s="22">
        <v>0.75</v>
      </c>
      <c r="H33" s="22">
        <v>0.5</v>
      </c>
    </row>
    <row r="34" spans="1:8" x14ac:dyDescent="0.3">
      <c r="A34" s="14">
        <v>45</v>
      </c>
      <c r="B34" s="1">
        <f t="shared" si="0"/>
        <v>1.746031746031746</v>
      </c>
      <c r="C34" s="22">
        <v>11</v>
      </c>
      <c r="D34" s="22">
        <v>6.3</v>
      </c>
      <c r="E34" s="22">
        <v>0.65</v>
      </c>
      <c r="F34" s="22">
        <v>0.65</v>
      </c>
      <c r="G34" s="22">
        <v>0.65</v>
      </c>
      <c r="H34" s="22">
        <v>0.5</v>
      </c>
    </row>
    <row r="35" spans="1:8" x14ac:dyDescent="0.3">
      <c r="A35" s="14">
        <v>46</v>
      </c>
      <c r="B35" s="1">
        <f t="shared" si="0"/>
        <v>0.6741573033707865</v>
      </c>
      <c r="C35" s="22">
        <v>6</v>
      </c>
      <c r="D35" s="22">
        <v>8.9</v>
      </c>
      <c r="E35" s="22">
        <v>0.6</v>
      </c>
      <c r="F35" s="22">
        <v>0.55000000000000004</v>
      </c>
      <c r="G35" s="22">
        <v>0.7</v>
      </c>
      <c r="H35" s="22">
        <v>0.6</v>
      </c>
    </row>
    <row r="36" spans="1:8" x14ac:dyDescent="0.3">
      <c r="A36" s="14">
        <v>48</v>
      </c>
      <c r="B36" s="1">
        <f t="shared" si="0"/>
        <v>0.62162162162162149</v>
      </c>
      <c r="C36" s="22">
        <v>2.2999999999999998</v>
      </c>
      <c r="D36" s="22">
        <v>3.7</v>
      </c>
      <c r="E36" s="22">
        <v>0.55000000000000004</v>
      </c>
      <c r="F36" s="22">
        <v>0.6</v>
      </c>
      <c r="G36" s="22">
        <v>0.5</v>
      </c>
      <c r="H36" s="22">
        <v>0.45</v>
      </c>
    </row>
    <row r="37" spans="1:8" x14ac:dyDescent="0.3">
      <c r="A37" s="14">
        <v>50</v>
      </c>
      <c r="B37" s="1">
        <f t="shared" si="0"/>
        <v>0.53846153846153844</v>
      </c>
      <c r="C37" s="22">
        <v>3.5</v>
      </c>
      <c r="D37" s="22">
        <v>6.5</v>
      </c>
      <c r="E37" s="22">
        <v>0.55000000000000004</v>
      </c>
      <c r="F37" s="22">
        <v>0.3</v>
      </c>
      <c r="G37" s="22">
        <v>0.45</v>
      </c>
      <c r="H37" s="22">
        <v>0.6</v>
      </c>
    </row>
    <row r="38" spans="1:8" x14ac:dyDescent="0.3">
      <c r="A38" s="14">
        <v>52</v>
      </c>
      <c r="B38" s="1">
        <f t="shared" si="0"/>
        <v>0.56716417910447758</v>
      </c>
      <c r="C38" s="22">
        <v>3.8</v>
      </c>
      <c r="D38" s="22">
        <v>6.7</v>
      </c>
      <c r="E38" s="22">
        <v>1.1000000000000001</v>
      </c>
      <c r="F38" s="22">
        <v>0.5</v>
      </c>
      <c r="G38" s="22">
        <v>0.7</v>
      </c>
      <c r="H38" s="22">
        <v>0.75</v>
      </c>
    </row>
    <row r="39" spans="1:8" x14ac:dyDescent="0.3">
      <c r="A39" s="14">
        <v>54</v>
      </c>
      <c r="B39" s="1">
        <f t="shared" si="0"/>
        <v>0.73913043478260876</v>
      </c>
      <c r="C39" s="22">
        <v>3.4</v>
      </c>
      <c r="D39" s="22">
        <v>4.5999999999999996</v>
      </c>
      <c r="E39" s="22">
        <v>0.65</v>
      </c>
      <c r="F39" s="22">
        <v>0.5</v>
      </c>
      <c r="G39" s="22">
        <v>0.85</v>
      </c>
      <c r="H39" s="22">
        <v>0.5</v>
      </c>
    </row>
    <row r="40" spans="1:8" x14ac:dyDescent="0.3">
      <c r="A40" s="14">
        <v>55</v>
      </c>
      <c r="B40" s="1">
        <f t="shared" si="0"/>
        <v>0.58461538461538454</v>
      </c>
      <c r="C40" s="22">
        <v>3.8</v>
      </c>
      <c r="D40" s="22">
        <v>6.5</v>
      </c>
      <c r="E40" s="22">
        <v>0.65</v>
      </c>
      <c r="F40" s="22">
        <v>0.5</v>
      </c>
      <c r="G40" s="22">
        <v>0.5</v>
      </c>
      <c r="H40" s="22">
        <v>0.85</v>
      </c>
    </row>
    <row r="41" spans="1:8" x14ac:dyDescent="0.3">
      <c r="A41" s="14">
        <v>56</v>
      </c>
      <c r="B41" s="1">
        <f t="shared" si="0"/>
        <v>0.49152542372881353</v>
      </c>
      <c r="C41" s="22">
        <v>2.9</v>
      </c>
      <c r="D41" s="22">
        <v>5.9</v>
      </c>
      <c r="E41" s="22">
        <v>0.55000000000000004</v>
      </c>
      <c r="F41" s="22">
        <v>0.5</v>
      </c>
      <c r="G41" s="22">
        <v>0.6</v>
      </c>
      <c r="H41" s="22">
        <v>0.45</v>
      </c>
    </row>
    <row r="42" spans="1:8" x14ac:dyDescent="0.3">
      <c r="A42" s="14">
        <v>57</v>
      </c>
      <c r="B42" s="1">
        <f t="shared" si="0"/>
        <v>0.89130434782608692</v>
      </c>
      <c r="C42" s="22">
        <v>4.0999999999999996</v>
      </c>
      <c r="D42" s="22">
        <v>4.5999999999999996</v>
      </c>
      <c r="E42" s="22">
        <v>0.7</v>
      </c>
      <c r="F42" s="22">
        <v>0.45</v>
      </c>
      <c r="G42" s="22">
        <v>0.65</v>
      </c>
      <c r="H42" s="22">
        <v>0.45</v>
      </c>
    </row>
    <row r="43" spans="1:8" x14ac:dyDescent="0.3">
      <c r="A43" s="14">
        <v>59</v>
      </c>
      <c r="B43" s="1">
        <f t="shared" si="0"/>
        <v>1.1607142857142858</v>
      </c>
      <c r="C43" s="22">
        <v>6.5</v>
      </c>
      <c r="D43" s="22">
        <v>5.6</v>
      </c>
      <c r="E43" s="22">
        <v>0.6</v>
      </c>
      <c r="F43" s="22">
        <v>0.65</v>
      </c>
      <c r="G43" s="22">
        <v>0.6</v>
      </c>
      <c r="H43" s="22">
        <v>0.65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4"/>
  <sheetViews>
    <sheetView topLeftCell="A2" zoomScaleNormal="100" workbookViewId="0">
      <selection activeCell="K14" sqref="K14"/>
    </sheetView>
  </sheetViews>
  <sheetFormatPr defaultRowHeight="14.4" x14ac:dyDescent="0.3"/>
  <cols>
    <col min="2" max="2" width="17.33203125" bestFit="1" customWidth="1"/>
    <col min="3" max="3" width="12.33203125" customWidth="1"/>
    <col min="4" max="4" width="13.109375" bestFit="1" customWidth="1"/>
    <col min="5" max="8" width="13.109375" customWidth="1"/>
    <col min="10" max="10" width="15.5546875" bestFit="1" customWidth="1"/>
    <col min="12" max="12" width="7.88671875" customWidth="1"/>
    <col min="13" max="13" width="53.5546875" bestFit="1" customWidth="1"/>
  </cols>
  <sheetData>
    <row r="1" spans="1:13" hidden="1" x14ac:dyDescent="0.3">
      <c r="B1" s="2"/>
    </row>
    <row r="2" spans="1:13" ht="31.5" customHeight="1" x14ac:dyDescent="0.3">
      <c r="A2" s="5" t="s">
        <v>36</v>
      </c>
      <c r="B2" s="5" t="s">
        <v>15</v>
      </c>
      <c r="C2" s="5" t="s">
        <v>10</v>
      </c>
      <c r="D2" s="5" t="s">
        <v>11</v>
      </c>
      <c r="E2" s="5" t="s">
        <v>43</v>
      </c>
      <c r="F2" s="5" t="s">
        <v>13</v>
      </c>
      <c r="G2" s="5" t="s">
        <v>12</v>
      </c>
      <c r="H2" s="5" t="s">
        <v>14</v>
      </c>
      <c r="J2" s="7"/>
      <c r="K2" s="21" t="s">
        <v>33</v>
      </c>
      <c r="L2" s="21" t="s">
        <v>34</v>
      </c>
    </row>
    <row r="3" spans="1:13" x14ac:dyDescent="0.3">
      <c r="A3" s="16">
        <v>1.1000000000000001</v>
      </c>
      <c r="B3" s="1">
        <f>('DATI '!B2-$K$3)/($L$3-$K$3)</f>
        <v>0.28902089957667726</v>
      </c>
      <c r="C3" s="1">
        <f>('DATI '!C2-$K$4)/($L$4-$K$4)</f>
        <v>0.31778425655976678</v>
      </c>
      <c r="D3" s="1">
        <f>('DATI '!D2-$K$5)/($L$5-$K$5)</f>
        <v>0.3352769679300292</v>
      </c>
      <c r="E3" s="1">
        <f>1-(('DATI '!E2-$K$6)/($L$6-$K$6))</f>
        <v>0.31999999999999995</v>
      </c>
      <c r="F3" s="1">
        <f>1-(('DATI '!G2-$K$7)/($L$7-$K$7))</f>
        <v>0.64999999999999991</v>
      </c>
      <c r="G3" s="1">
        <f>1-(('DATI '!F2-$K$8)/($L$8-$K$8))</f>
        <v>0.8</v>
      </c>
      <c r="H3" s="1">
        <f>1-(('DATI '!H2-$K$9)/($L$9-$K$9))</f>
        <v>9.9999999999999867E-2</v>
      </c>
      <c r="J3" s="5" t="s">
        <v>15</v>
      </c>
      <c r="K3" s="9">
        <v>5.2238805970149252E-2</v>
      </c>
      <c r="L3" s="9">
        <v>3.1612903225806455</v>
      </c>
      <c r="M3" s="27" t="s">
        <v>52</v>
      </c>
    </row>
    <row r="4" spans="1:13" x14ac:dyDescent="0.3">
      <c r="A4" s="16">
        <v>1.2</v>
      </c>
      <c r="B4" s="1">
        <f>('DATI '!B3-$K$3)/($L$3-$K$3)</f>
        <v>0.32147596352810814</v>
      </c>
      <c r="C4" s="1">
        <f>('DATI '!C3-$K$4)/($L$4-$K$4)</f>
        <v>0.3352769679300292</v>
      </c>
      <c r="D4" s="1">
        <f>('DATI '!D3-$K$5)/($L$5-$K$5)</f>
        <v>0.31778425655976678</v>
      </c>
      <c r="E4" s="1">
        <f>1-(('DATI '!E3-$K$6)/($L$6-$K$6))</f>
        <v>0.31999999999999995</v>
      </c>
      <c r="F4" s="1">
        <f>1-(('DATI '!G3-$K$7)/($L$7-$K$7))</f>
        <v>9.9999999999999867E-2</v>
      </c>
      <c r="G4" s="1">
        <f>1-(('DATI '!F3-$K$8)/($L$8-$K$8))</f>
        <v>0.76</v>
      </c>
      <c r="H4" s="1">
        <f>1-(('DATI '!H3-$K$9)/($L$9-$K$9))</f>
        <v>0.7</v>
      </c>
      <c r="J4" s="5" t="s">
        <v>10</v>
      </c>
      <c r="K4" s="9">
        <v>0.35</v>
      </c>
      <c r="L4" s="9">
        <v>17.5</v>
      </c>
      <c r="M4" s="27"/>
    </row>
    <row r="5" spans="1:13" x14ac:dyDescent="0.3">
      <c r="A5" s="14">
        <v>2</v>
      </c>
      <c r="B5" s="1">
        <f>('DATI '!B4-$K$3)/($L$3-$K$3)</f>
        <v>0.19035676555312764</v>
      </c>
      <c r="C5" s="1">
        <f>('DATI '!C4-$K$4)/($L$4-$K$4)</f>
        <v>0.20116618075801748</v>
      </c>
      <c r="D5" s="1">
        <f>('DATI '!D4-$K$5)/($L$5-$K$5)</f>
        <v>0.32361516034985427</v>
      </c>
      <c r="E5" s="1">
        <f>1-(('DATI '!E4-$K$6)/($L$6-$K$6))</f>
        <v>0.31999999999999995</v>
      </c>
      <c r="F5" s="1">
        <f>1-(('DATI '!G4-$K$7)/($L$7-$K$7))</f>
        <v>0.7</v>
      </c>
      <c r="G5" s="1">
        <f>1-(('DATI '!F4-$K$8)/($L$8-$K$8))</f>
        <v>0.76</v>
      </c>
      <c r="H5" s="1">
        <f>1-(('DATI '!H4-$K$9)/($L$9-$K$9))</f>
        <v>0.55000000000000004</v>
      </c>
      <c r="J5" s="5" t="s">
        <v>11</v>
      </c>
      <c r="K5" s="9">
        <v>0.35</v>
      </c>
      <c r="L5" s="9">
        <v>17.5</v>
      </c>
      <c r="M5" s="27"/>
    </row>
    <row r="6" spans="1:13" x14ac:dyDescent="0.3">
      <c r="A6" s="14">
        <v>3</v>
      </c>
      <c r="B6" s="1">
        <f>('DATI '!B5-$K$3)/($L$3-$K$3)</f>
        <v>8.6777298765723723E-2</v>
      </c>
      <c r="C6" s="1">
        <f>('DATI '!C5-$K$4)/($L$4-$K$4)</f>
        <v>9.0379008746355682E-2</v>
      </c>
      <c r="D6" s="1">
        <f>('DATI '!D5-$K$5)/($L$5-$K$5)</f>
        <v>0.32361516034985427</v>
      </c>
      <c r="E6" s="1">
        <f>1-(('DATI '!E5-$K$6)/($L$6-$K$6))</f>
        <v>0.31999999999999995</v>
      </c>
      <c r="F6" s="1">
        <f>1-(('DATI '!G5-$K$7)/($L$7-$K$7))</f>
        <v>0.55000000000000004</v>
      </c>
      <c r="G6" s="1">
        <f>1-(('DATI '!F5-$K$8)/($L$8-$K$8))</f>
        <v>0.76</v>
      </c>
      <c r="H6" s="1">
        <f>1-(('DATI '!H5-$K$9)/($L$9-$K$9))</f>
        <v>0.7</v>
      </c>
      <c r="J6" s="5" t="s">
        <v>43</v>
      </c>
      <c r="K6" s="9">
        <v>0.25</v>
      </c>
      <c r="L6" s="9">
        <v>1.5</v>
      </c>
      <c r="M6" s="27"/>
    </row>
    <row r="7" spans="1:13" x14ac:dyDescent="0.3">
      <c r="A7" s="14">
        <v>4</v>
      </c>
      <c r="B7" s="1">
        <f>('DATI '!B6-$K$3)/($L$3-$K$3)</f>
        <v>0.18154342495805909</v>
      </c>
      <c r="C7" s="1">
        <f>('DATI '!C6-$K$4)/($L$4-$K$4)</f>
        <v>0.19533527696793004</v>
      </c>
      <c r="D7" s="1">
        <f>('DATI '!D6-$K$5)/($L$5-$K$5)</f>
        <v>0.32944606413994176</v>
      </c>
      <c r="E7" s="1">
        <f>1-(('DATI '!E6-$K$6)/($L$6-$K$6))</f>
        <v>0.31999999999999995</v>
      </c>
      <c r="F7" s="1">
        <f>1-(('DATI '!G6-$K$7)/($L$7-$K$7))</f>
        <v>0.7</v>
      </c>
      <c r="G7" s="1">
        <f>1-(('DATI '!F6-$K$8)/($L$8-$K$8))</f>
        <v>0.76</v>
      </c>
      <c r="H7" s="1">
        <f>1-(('DATI '!H6-$K$9)/($L$9-$K$9))</f>
        <v>0.55000000000000004</v>
      </c>
      <c r="J7" s="5" t="s">
        <v>13</v>
      </c>
      <c r="K7" s="9">
        <v>0.2</v>
      </c>
      <c r="L7" s="9">
        <v>1.2</v>
      </c>
      <c r="M7" s="27"/>
    </row>
    <row r="8" spans="1:13" x14ac:dyDescent="0.3">
      <c r="A8" s="14">
        <v>5</v>
      </c>
      <c r="B8" s="1">
        <f>('DATI '!B7-$K$3)/($L$3-$K$3)</f>
        <v>0.14937927474512841</v>
      </c>
      <c r="C8" s="1">
        <f>('DATI '!C7-$K$4)/($L$4-$K$4)</f>
        <v>0.16034985422740525</v>
      </c>
      <c r="D8" s="1">
        <f>('DATI '!D7-$K$5)/($L$5-$K$5)</f>
        <v>0.32944606413994176</v>
      </c>
      <c r="E8" s="1">
        <f>1-(('DATI '!E7-$K$6)/($L$6-$K$6))</f>
        <v>0.31999999999999995</v>
      </c>
      <c r="F8" s="1">
        <f>1-(('DATI '!G7-$K$7)/($L$7-$K$7))</f>
        <v>0.55000000000000004</v>
      </c>
      <c r="G8" s="1">
        <f>1-(('DATI '!F7-$K$8)/($L$8-$K$8))</f>
        <v>0.76</v>
      </c>
      <c r="H8" s="1">
        <f>1-(('DATI '!H7-$K$9)/($L$9-$K$9))</f>
        <v>0.5</v>
      </c>
      <c r="J8" s="5" t="s">
        <v>12</v>
      </c>
      <c r="K8" s="9">
        <v>0.25</v>
      </c>
      <c r="L8" s="9">
        <v>1.5</v>
      </c>
      <c r="M8" s="27"/>
    </row>
    <row r="9" spans="1:13" x14ac:dyDescent="0.3">
      <c r="A9" s="14">
        <v>6</v>
      </c>
      <c r="B9" s="1">
        <f>('DATI '!B8-$K$3)/($L$3-$K$3)</f>
        <v>0.16010065814943861</v>
      </c>
      <c r="C9" s="1">
        <f>('DATI '!C8-$K$4)/($L$4-$K$4)</f>
        <v>0.17201166180758018</v>
      </c>
      <c r="D9" s="1">
        <f>('DATI '!D8-$K$5)/($L$5-$K$5)</f>
        <v>0.32944606413994176</v>
      </c>
      <c r="E9" s="1">
        <f>1-(('DATI '!E8-$K$6)/($L$6-$K$6))</f>
        <v>0.31999999999999995</v>
      </c>
      <c r="F9" s="1">
        <f>1-(('DATI '!G8-$K$7)/($L$7-$K$7))</f>
        <v>0.5</v>
      </c>
      <c r="G9" s="1">
        <f>1-(('DATI '!F8-$K$8)/($L$8-$K$8))</f>
        <v>0.76</v>
      </c>
      <c r="H9" s="1">
        <f>1-(('DATI '!H8-$K$9)/($L$9-$K$9))</f>
        <v>0.5</v>
      </c>
      <c r="J9" s="5" t="s">
        <v>14</v>
      </c>
      <c r="K9" s="9">
        <v>0.2</v>
      </c>
      <c r="L9" s="9">
        <v>1.2</v>
      </c>
      <c r="M9" s="27"/>
    </row>
    <row r="10" spans="1:13" x14ac:dyDescent="0.3">
      <c r="A10" s="14">
        <v>7</v>
      </c>
      <c r="B10" s="1">
        <f>('DATI '!B9-$K$3)/($L$3-$K$3)</f>
        <v>0.18283738502409652</v>
      </c>
      <c r="C10" s="1">
        <f>('DATI '!C9-$K$4)/($L$4-$K$4)</f>
        <v>0.18950437317784258</v>
      </c>
      <c r="D10" s="1">
        <f>('DATI '!D9-$K$5)/($L$5-$K$5)</f>
        <v>0.31778425655976678</v>
      </c>
      <c r="E10" s="1">
        <f>1-(('DATI '!E9-$K$6)/($L$6-$K$6))</f>
        <v>0.31999999999999995</v>
      </c>
      <c r="F10" s="1">
        <f>1-(('DATI '!G9-$K$7)/($L$7-$K$7))</f>
        <v>0.5</v>
      </c>
      <c r="G10" s="1">
        <f>1-(('DATI '!F9-$K$8)/($L$8-$K$8))</f>
        <v>0.64</v>
      </c>
      <c r="H10" s="1">
        <f>1-(('DATI '!H9-$K$9)/($L$9-$K$9))</f>
        <v>0.64999999999999991</v>
      </c>
      <c r="M10" s="27"/>
    </row>
    <row r="11" spans="1:13" x14ac:dyDescent="0.3">
      <c r="A11" s="14">
        <v>9</v>
      </c>
      <c r="B11" s="1">
        <f>('DATI '!B10-$K$3)/($L$3-$K$3)</f>
        <v>0.18690411666021417</v>
      </c>
      <c r="C11" s="1">
        <f>('DATI '!C10-$K$4)/($L$4-$K$4)</f>
        <v>0.20116618075801748</v>
      </c>
      <c r="D11" s="1">
        <f>('DATI '!D10-$K$5)/($L$5-$K$5)</f>
        <v>0.32944606413994176</v>
      </c>
      <c r="E11" s="1">
        <f>1-(('DATI '!E10-$K$6)/($L$6-$K$6))</f>
        <v>0.31999999999999995</v>
      </c>
      <c r="F11" s="1">
        <f>1-(('DATI '!G10-$K$7)/($L$7-$K$7))</f>
        <v>0.5</v>
      </c>
      <c r="G11" s="1">
        <f>1-(('DATI '!F10-$K$8)/($L$8-$K$8))</f>
        <v>0.55999999999999994</v>
      </c>
      <c r="H11" s="1">
        <f>1-(('DATI '!H10-$K$9)/($L$9-$K$9))</f>
        <v>0.5</v>
      </c>
    </row>
    <row r="12" spans="1:13" x14ac:dyDescent="0.3">
      <c r="A12" s="14">
        <v>10</v>
      </c>
      <c r="B12" s="1">
        <f>('DATI '!B11-$K$3)/($L$3-$K$3)</f>
        <v>0.17400211290248493</v>
      </c>
      <c r="C12" s="1">
        <f>('DATI '!C11-$K$4)/($L$4-$K$4)</f>
        <v>0.18367346938775511</v>
      </c>
      <c r="D12" s="1">
        <f>('DATI '!D11-$K$5)/($L$5-$K$5)</f>
        <v>0.32361516034985427</v>
      </c>
      <c r="E12" s="1">
        <f>1-(('DATI '!E11-$K$6)/($L$6-$K$6))</f>
        <v>0.31999999999999995</v>
      </c>
      <c r="F12" s="1">
        <f>1-(('DATI '!G11-$K$7)/($L$7-$K$7))</f>
        <v>0.5</v>
      </c>
      <c r="G12" s="1">
        <f>1-(('DATI '!F11-$K$8)/($L$8-$K$8))</f>
        <v>0.72</v>
      </c>
      <c r="H12" s="1">
        <f>1-(('DATI '!H11-$K$9)/($L$9-$K$9))</f>
        <v>0.60000000000000009</v>
      </c>
    </row>
    <row r="13" spans="1:13" x14ac:dyDescent="0.3">
      <c r="A13" s="14">
        <v>11</v>
      </c>
      <c r="B13" s="1">
        <f>('DATI '!B12-$K$3)/($L$3-$K$3)</f>
        <v>0.35474922236907092</v>
      </c>
      <c r="C13" s="1">
        <f>('DATI '!C12-$K$4)/($L$4-$K$4)</f>
        <v>0.370262390670554</v>
      </c>
      <c r="D13" s="1">
        <f>('DATI '!D12-$K$5)/($L$5-$K$5)</f>
        <v>0.31778425655976678</v>
      </c>
      <c r="E13" s="1">
        <f>1-(('DATI '!E12-$K$6)/($L$6-$K$6))</f>
        <v>0.31999999999999995</v>
      </c>
      <c r="F13" s="1">
        <f>1-(('DATI '!G12-$K$7)/($L$7-$K$7))</f>
        <v>0.60000000000000009</v>
      </c>
      <c r="G13" s="1">
        <f>1-(('DATI '!F12-$K$8)/($L$8-$K$8))</f>
        <v>0.72</v>
      </c>
      <c r="H13" s="1">
        <f>1-(('DATI '!H12-$K$9)/($L$9-$K$9))</f>
        <v>0.64999999999999991</v>
      </c>
    </row>
    <row r="14" spans="1:13" x14ac:dyDescent="0.3">
      <c r="A14" s="14">
        <v>12</v>
      </c>
      <c r="B14" s="1">
        <f>('DATI '!B13-$K$3)/($L$3-$K$3)</f>
        <v>0.19226480836236931</v>
      </c>
      <c r="C14" s="1">
        <f>('DATI '!C13-$K$4)/($L$4-$K$4)</f>
        <v>0.20699708454810498</v>
      </c>
      <c r="D14" s="1">
        <f>('DATI '!D13-$K$5)/($L$5-$K$5)</f>
        <v>0.32944606413994176</v>
      </c>
      <c r="E14" s="1">
        <f>1-(('DATI '!E13-$K$6)/($L$6-$K$6))</f>
        <v>0.31999999999999995</v>
      </c>
      <c r="F14" s="1">
        <f>1-(('DATI '!G13-$K$7)/($L$7-$K$7))</f>
        <v>0.60000000000000009</v>
      </c>
      <c r="G14" s="1">
        <f>1-(('DATI '!F13-$K$8)/($L$8-$K$8))</f>
        <v>0.72</v>
      </c>
      <c r="H14" s="1">
        <f>1-(('DATI '!H13-$K$9)/($L$9-$K$9))</f>
        <v>0.5</v>
      </c>
    </row>
    <row r="15" spans="1:13" x14ac:dyDescent="0.3">
      <c r="A15" s="14">
        <v>13</v>
      </c>
      <c r="B15" s="1">
        <f>('DATI '!B14-$K$3)/($L$3-$K$3)</f>
        <v>0.3102908849911743</v>
      </c>
      <c r="C15" s="1">
        <f>('DATI '!C14-$K$4)/($L$4-$K$4)</f>
        <v>0.32944606413994176</v>
      </c>
      <c r="D15" s="1">
        <f>('DATI '!D14-$K$5)/($L$5-$K$5)</f>
        <v>0.32361516034985427</v>
      </c>
      <c r="E15" s="1">
        <f>1-(('DATI '!E14-$K$6)/($L$6-$K$6))</f>
        <v>0.31999999999999995</v>
      </c>
      <c r="F15" s="1">
        <f>1-(('DATI '!G14-$K$7)/($L$7-$K$7))</f>
        <v>0.5</v>
      </c>
      <c r="G15" s="1">
        <f>1-(('DATI '!F14-$K$8)/($L$8-$K$8))</f>
        <v>0.72</v>
      </c>
      <c r="H15" s="1">
        <f>1-(('DATI '!H14-$K$9)/($L$9-$K$9))</f>
        <v>0.39999999999999991</v>
      </c>
    </row>
    <row r="16" spans="1:13" x14ac:dyDescent="0.3">
      <c r="A16" s="14">
        <v>14</v>
      </c>
      <c r="B16" s="1">
        <f>('DATI '!B15-$K$3)/($L$3-$K$3)</f>
        <v>0.31038487724778724</v>
      </c>
      <c r="C16" s="1">
        <f>('DATI '!C15-$K$4)/($L$4-$K$4)</f>
        <v>0.32361516034985427</v>
      </c>
      <c r="D16" s="1">
        <f>('DATI '!D15-$K$5)/($L$5-$K$5)</f>
        <v>0.31778425655976678</v>
      </c>
      <c r="E16" s="1">
        <f>1-(('DATI '!E15-$K$6)/($L$6-$K$6))</f>
        <v>0.31999999999999995</v>
      </c>
      <c r="F16" s="1">
        <f>1-(('DATI '!G15-$K$7)/($L$7-$K$7))</f>
        <v>0.39999999999999991</v>
      </c>
      <c r="G16" s="1">
        <f>1-(('DATI '!F15-$K$8)/($L$8-$K$8))</f>
        <v>0.72</v>
      </c>
      <c r="H16" s="1">
        <f>1-(('DATI '!H15-$K$9)/($L$9-$K$9))</f>
        <v>0.55000000000000004</v>
      </c>
    </row>
    <row r="17" spans="1:8" x14ac:dyDescent="0.3">
      <c r="A17" s="14">
        <v>15</v>
      </c>
      <c r="B17" s="1">
        <f>('DATI '!B16-$K$3)/($L$3-$K$3)</f>
        <v>0.22720173014538025</v>
      </c>
      <c r="C17" s="1">
        <f>('DATI '!C16-$K$4)/($L$4-$K$4)</f>
        <v>0.23615160349854233</v>
      </c>
      <c r="D17" s="1">
        <f>('DATI '!D16-$K$5)/($L$5-$K$5)</f>
        <v>0.31778425655976678</v>
      </c>
      <c r="E17" s="1">
        <f>1-(('DATI '!E16-$K$6)/($L$6-$K$6))</f>
        <v>0.31999999999999995</v>
      </c>
      <c r="F17" s="1">
        <f>1-(('DATI '!G16-$K$7)/($L$7-$K$7))</f>
        <v>0.55000000000000004</v>
      </c>
      <c r="G17" s="1">
        <f>1-(('DATI '!F16-$K$8)/($L$8-$K$8))</f>
        <v>0.72</v>
      </c>
      <c r="H17" s="1">
        <f>1-(('DATI '!H16-$K$9)/($L$9-$K$9))</f>
        <v>0.7</v>
      </c>
    </row>
    <row r="18" spans="1:8" x14ac:dyDescent="0.3">
      <c r="A18" s="14">
        <v>16</v>
      </c>
      <c r="B18" s="1">
        <f>('DATI '!B17-$K$3)/($L$3-$K$3)</f>
        <v>0.14683999972831804</v>
      </c>
      <c r="C18" s="1">
        <f>('DATI '!C17-$K$4)/($L$4-$K$4)</f>
        <v>0.14868804664723032</v>
      </c>
      <c r="D18" s="1">
        <f>('DATI '!D17-$K$5)/($L$5-$K$5)</f>
        <v>0.31195335276967934</v>
      </c>
      <c r="E18" s="1">
        <f>1-(('DATI '!E17-$K$6)/($L$6-$K$6))</f>
        <v>0.31999999999999995</v>
      </c>
      <c r="F18" s="1">
        <f>1-(('DATI '!G17-$K$7)/($L$7-$K$7))</f>
        <v>0.7</v>
      </c>
      <c r="G18" s="1">
        <f>1-(('DATI '!F17-$K$8)/($L$8-$K$8))</f>
        <v>0.72</v>
      </c>
      <c r="H18" s="1">
        <f>1-(('DATI '!H17-$K$9)/($L$9-$K$9))</f>
        <v>0.5</v>
      </c>
    </row>
    <row r="19" spans="1:8" x14ac:dyDescent="0.3">
      <c r="A19" s="16">
        <v>17.100000000000001</v>
      </c>
      <c r="B19" s="1">
        <f>('DATI '!B18-$K$3)/($L$3-$K$3)</f>
        <v>0.67726633657314006</v>
      </c>
      <c r="C19" s="1">
        <f>('DATI '!C18-$K$4)/($L$4-$K$4)</f>
        <v>0.69679300291545199</v>
      </c>
      <c r="D19" s="1">
        <f>('DATI '!D18-$K$5)/($L$5-$K$5)</f>
        <v>0.31195335276967934</v>
      </c>
      <c r="E19" s="1">
        <f>1-(('DATI '!E18-$K$6)/($L$6-$K$6))</f>
        <v>0.31999999999999995</v>
      </c>
      <c r="F19" s="1">
        <f>1-(('DATI '!G18-$K$7)/($L$7-$K$7))</f>
        <v>0.5</v>
      </c>
      <c r="G19" s="1">
        <f>1-(('DATI '!F18-$K$8)/($L$8-$K$8))</f>
        <v>0.72</v>
      </c>
      <c r="H19" s="1">
        <f>1-(('DATI '!H18-$K$9)/($L$9-$K$9))</f>
        <v>0.60000000000000009</v>
      </c>
    </row>
    <row r="20" spans="1:8" x14ac:dyDescent="0.3">
      <c r="A20" s="16">
        <v>17.2</v>
      </c>
      <c r="B20" s="1">
        <f>('DATI '!B19-$K$3)/($L$3-$K$3)</f>
        <v>0.13225121101385229</v>
      </c>
      <c r="C20" s="1">
        <f>('DATI '!C19-$K$4)/($L$4-$K$4)</f>
        <v>0.31195335276967934</v>
      </c>
      <c r="D20" s="1">
        <f>('DATI '!D19-$K$5)/($L$5-$K$5)</f>
        <v>0.69679300291545199</v>
      </c>
      <c r="E20" s="1">
        <f>1-(('DATI '!E19-$K$6)/($L$6-$K$6))</f>
        <v>0.72</v>
      </c>
      <c r="F20" s="1">
        <f>1-(('DATI '!G19-$K$7)/($L$7-$K$7))</f>
        <v>9.9999999999999867E-2</v>
      </c>
      <c r="G20" s="1">
        <f>1-(('DATI '!F19-$K$8)/($L$8-$K$8))</f>
        <v>0.64</v>
      </c>
      <c r="H20" s="1">
        <f>1-(('DATI '!H19-$K$9)/($L$9-$K$9))</f>
        <v>0.60000000000000009</v>
      </c>
    </row>
    <row r="21" spans="1:8" x14ac:dyDescent="0.3">
      <c r="A21" s="14">
        <v>18</v>
      </c>
      <c r="B21" s="1">
        <f>('DATI '!B20-$K$3)/($L$3-$K$3)</f>
        <v>0.43486462220245292</v>
      </c>
      <c r="C21" s="1">
        <f>('DATI '!C20-$K$4)/($L$4-$K$4)</f>
        <v>0.3644314868804665</v>
      </c>
      <c r="D21" s="1">
        <f>('DATI '!D20-$K$5)/($L$5-$K$5)</f>
        <v>0.25364431486880473</v>
      </c>
      <c r="E21" s="1">
        <f>1-(('DATI '!E20-$K$6)/($L$6-$K$6))</f>
        <v>0.31999999999999995</v>
      </c>
      <c r="F21" s="1">
        <f>1-(('DATI '!G20-$K$7)/($L$7-$K$7))</f>
        <v>0.95</v>
      </c>
      <c r="G21" s="1">
        <f>1-(('DATI '!F20-$K$8)/($L$8-$K$8))</f>
        <v>0.64</v>
      </c>
      <c r="H21" s="1">
        <f>1-(('DATI '!H20-$K$9)/($L$9-$K$9))</f>
        <v>0.64999999999999991</v>
      </c>
    </row>
    <row r="22" spans="1:8" x14ac:dyDescent="0.3">
      <c r="A22" s="14">
        <v>21</v>
      </c>
      <c r="B22" s="1">
        <f>('DATI '!B21-$K$3)/($L$3-$K$3)</f>
        <v>0.16628607165192527</v>
      </c>
      <c r="C22" s="1">
        <f>('DATI '!C21-$K$4)/($L$4-$K$4)</f>
        <v>0.19533527696793004</v>
      </c>
      <c r="D22" s="1">
        <f>('DATI '!D21-$K$5)/($L$5-$K$5)</f>
        <v>0.35860058309037907</v>
      </c>
      <c r="E22" s="1">
        <f>1-(('DATI '!E21-$K$6)/($L$6-$K$6))</f>
        <v>0.48</v>
      </c>
      <c r="F22" s="1">
        <f>1-(('DATI '!G21-$K$7)/($L$7-$K$7))</f>
        <v>0.64999999999999991</v>
      </c>
      <c r="G22" s="1">
        <f>1-(('DATI '!F21-$K$8)/($L$8-$K$8))</f>
        <v>0.64</v>
      </c>
      <c r="H22" s="1">
        <f>1-(('DATI '!H21-$K$9)/($L$9-$K$9))</f>
        <v>0.5</v>
      </c>
    </row>
    <row r="23" spans="1:8" x14ac:dyDescent="0.3">
      <c r="A23" s="14">
        <v>22</v>
      </c>
      <c r="B23" s="1">
        <f>('DATI '!B22-$K$3)/($L$3-$K$3)</f>
        <v>0.15909552845528455</v>
      </c>
      <c r="C23" s="1">
        <f>('DATI '!C22-$K$4)/($L$4-$K$4)</f>
        <v>0.18367346938775511</v>
      </c>
      <c r="D23" s="1">
        <f>('DATI '!D22-$K$5)/($L$5-$K$5)</f>
        <v>0.35276967930029163</v>
      </c>
      <c r="E23" s="1">
        <f>1-(('DATI '!E22-$K$6)/($L$6-$K$6))</f>
        <v>0.48</v>
      </c>
      <c r="F23" s="1">
        <f>1-(('DATI '!G22-$K$7)/($L$7-$K$7))</f>
        <v>0.5</v>
      </c>
      <c r="G23" s="1">
        <f>1-(('DATI '!F22-$K$8)/($L$8-$K$8))</f>
        <v>0.55999999999999994</v>
      </c>
      <c r="H23" s="1">
        <f>1-(('DATI '!H22-$K$9)/($L$9-$K$9))</f>
        <v>0.5</v>
      </c>
    </row>
    <row r="24" spans="1:8" x14ac:dyDescent="0.3">
      <c r="A24" s="14">
        <v>23</v>
      </c>
      <c r="B24" s="1">
        <f>('DATI '!B23-$K$3)/($L$3-$K$3)</f>
        <v>0.16620075560361514</v>
      </c>
      <c r="C24" s="1">
        <f>('DATI '!C23-$K$4)/($L$4-$K$4)</f>
        <v>0.17201166180758018</v>
      </c>
      <c r="D24" s="1">
        <f>('DATI '!D23-$K$5)/($L$5-$K$5)</f>
        <v>0.31778425655976678</v>
      </c>
      <c r="E24" s="1">
        <f>1-(('DATI '!E23-$K$6)/($L$6-$K$6))</f>
        <v>0.72</v>
      </c>
      <c r="F24" s="1">
        <f>1-(('DATI '!G23-$K$7)/($L$7-$K$7))</f>
        <v>0.60000000000000009</v>
      </c>
      <c r="G24" s="1">
        <f>1-(('DATI '!F23-$K$8)/($L$8-$K$8))</f>
        <v>0.72</v>
      </c>
      <c r="H24" s="1">
        <f>1-(('DATI '!H23-$K$9)/($L$9-$K$9))</f>
        <v>0.5</v>
      </c>
    </row>
    <row r="25" spans="1:8" x14ac:dyDescent="0.3">
      <c r="A25" s="14">
        <v>24</v>
      </c>
      <c r="B25" s="1">
        <f>('DATI '!B24-$K$3)/($L$3-$K$3)</f>
        <v>0.16309901113538977</v>
      </c>
      <c r="C25" s="1">
        <f>('DATI '!C24-$K$4)/($L$4-$K$4)</f>
        <v>0.17201166180758018</v>
      </c>
      <c r="D25" s="1">
        <f>('DATI '!D24-$K$5)/($L$5-$K$5)</f>
        <v>0.32361516034985427</v>
      </c>
      <c r="E25" s="1">
        <f>1-(('DATI '!E24-$K$6)/($L$6-$K$6))</f>
        <v>0.72</v>
      </c>
      <c r="F25" s="1">
        <f>1-(('DATI '!G24-$K$7)/($L$7-$K$7))</f>
        <v>0.60000000000000009</v>
      </c>
      <c r="G25" s="1">
        <f>1-(('DATI '!F24-$K$8)/($L$8-$K$8))</f>
        <v>0.72</v>
      </c>
      <c r="H25" s="1">
        <f>1-(('DATI '!H24-$K$9)/($L$9-$K$9))</f>
        <v>0.60000000000000009</v>
      </c>
    </row>
    <row r="26" spans="1:8" x14ac:dyDescent="0.3">
      <c r="A26" s="14">
        <v>25</v>
      </c>
      <c r="B26" s="1">
        <f>('DATI '!B25-$K$3)/($L$3-$K$3)</f>
        <v>0.17082204155374886</v>
      </c>
      <c r="C26" s="1">
        <f>('DATI '!C25-$K$4)/($L$4-$K$4)</f>
        <v>0.18367346938775511</v>
      </c>
      <c r="D26" s="1">
        <f>('DATI '!D25-$K$5)/($L$5-$K$5)</f>
        <v>0.32944606413994176</v>
      </c>
      <c r="E26" s="1">
        <f>1-(('DATI '!E25-$K$6)/($L$6-$K$6))</f>
        <v>0.72</v>
      </c>
      <c r="F26" s="1">
        <f>1-(('DATI '!G25-$K$7)/($L$7-$K$7))</f>
        <v>0.64999999999999991</v>
      </c>
      <c r="G26" s="1">
        <f>1-(('DATI '!F25-$K$8)/($L$8-$K$8))</f>
        <v>0.72</v>
      </c>
      <c r="H26" s="1">
        <f>1-(('DATI '!H25-$K$9)/($L$9-$K$9))</f>
        <v>0.60000000000000009</v>
      </c>
    </row>
    <row r="27" spans="1:8" x14ac:dyDescent="0.3">
      <c r="A27" s="14">
        <v>29</v>
      </c>
      <c r="B27" s="1">
        <f>('DATI '!B26-$K$3)/($L$3-$K$3)</f>
        <v>0.31268424879370743</v>
      </c>
      <c r="C27" s="1">
        <f>('DATI '!C26-$K$4)/($L$4-$K$4)</f>
        <v>0.22448979591836737</v>
      </c>
      <c r="D27" s="1">
        <f>('DATI '!D26-$K$5)/($L$5-$K$5)</f>
        <v>0.21865889212827988</v>
      </c>
      <c r="E27" s="1">
        <f>1-(('DATI '!E26-$K$6)/($L$6-$K$6))</f>
        <v>0.67999999999999994</v>
      </c>
      <c r="F27" s="1">
        <f>1-(('DATI '!G26-$K$7)/($L$7-$K$7))</f>
        <v>0.7</v>
      </c>
      <c r="G27" s="1">
        <f>1-(('DATI '!F26-$K$8)/($L$8-$K$8))</f>
        <v>0.72</v>
      </c>
      <c r="H27" s="1">
        <f>1-(('DATI '!H26-$K$9)/($L$9-$K$9))</f>
        <v>0.55000000000000004</v>
      </c>
    </row>
    <row r="28" spans="1:8" x14ac:dyDescent="0.3">
      <c r="A28" s="15">
        <v>30</v>
      </c>
      <c r="B28" s="1">
        <f>('DATI '!B27-$K$3)/($L$3-$K$3)</f>
        <v>0.22059989307376066</v>
      </c>
      <c r="C28" s="1">
        <f>('DATI '!C27-$K$4)/($L$4-$K$4)</f>
        <v>0.16034985422740525</v>
      </c>
      <c r="D28" s="1">
        <f>('DATI '!D27-$K$5)/($L$5-$K$5)</f>
        <v>0.22448979591836737</v>
      </c>
      <c r="E28" s="1">
        <f>1-(('DATI '!E27-$K$6)/($L$6-$K$6))</f>
        <v>0.67999999999999994</v>
      </c>
      <c r="F28" s="1">
        <f>1-(('DATI '!G27-$K$7)/($L$7-$K$7))</f>
        <v>0.5</v>
      </c>
      <c r="G28" s="1">
        <f>1-(('DATI '!F27-$K$8)/($L$8-$K$8))</f>
        <v>0.72</v>
      </c>
      <c r="H28" s="1">
        <f>1-(('DATI '!H27-$K$9)/($L$9-$K$9))</f>
        <v>0.7</v>
      </c>
    </row>
    <row r="29" spans="1:8" x14ac:dyDescent="0.3">
      <c r="A29" s="14">
        <v>31</v>
      </c>
      <c r="B29" s="1">
        <f>('DATI '!B28-$K$3)/($L$3-$K$3)</f>
        <v>0.15439411536972511</v>
      </c>
      <c r="C29" s="1">
        <f>('DATI '!C28-$K$4)/($L$4-$K$4)</f>
        <v>0.3644314868804665</v>
      </c>
      <c r="D29" s="1">
        <f>('DATI '!D28-$K$5)/($L$5-$K$5)</f>
        <v>0.70262390670553942</v>
      </c>
      <c r="E29" s="1">
        <f>1-(('DATI '!E28-$K$6)/($L$6-$K$6))</f>
        <v>0.72</v>
      </c>
      <c r="F29" s="1">
        <f>1-(('DATI '!G28-$K$7)/($L$7-$K$7))</f>
        <v>0.60000000000000009</v>
      </c>
      <c r="G29" s="1">
        <f>1-(('DATI '!F28-$K$8)/($L$8-$K$8))</f>
        <v>0.64</v>
      </c>
      <c r="H29" s="1">
        <f>1-(('DATI '!H28-$K$9)/($L$9-$K$9))</f>
        <v>0.5</v>
      </c>
    </row>
    <row r="30" spans="1:8" x14ac:dyDescent="0.3">
      <c r="A30" s="14">
        <v>32</v>
      </c>
      <c r="B30" s="1">
        <f>('DATI '!B29-$K$3)/($L$3-$K$3)</f>
        <v>0.13201703445605883</v>
      </c>
      <c r="C30" s="1">
        <f>('DATI '!C29-$K$4)/($L$4-$K$4)</f>
        <v>0.16034985422740525</v>
      </c>
      <c r="D30" s="1">
        <f>('DATI '!D29-$K$5)/($L$5-$K$5)</f>
        <v>0.370262390670554</v>
      </c>
      <c r="E30" s="1">
        <f>1-(('DATI '!E29-$K$6)/($L$6-$K$6))</f>
        <v>0.31999999999999995</v>
      </c>
      <c r="F30" s="1">
        <f>1-(('DATI '!G29-$K$7)/($L$7-$K$7))</f>
        <v>0.5</v>
      </c>
      <c r="G30" s="1">
        <f>1-(('DATI '!F29-$K$8)/($L$8-$K$8))</f>
        <v>0.72</v>
      </c>
      <c r="H30" s="1">
        <f>1-(('DATI '!H29-$K$9)/($L$9-$K$9))</f>
        <v>0.75</v>
      </c>
    </row>
    <row r="31" spans="1:8" x14ac:dyDescent="0.3">
      <c r="A31" s="14">
        <v>34</v>
      </c>
      <c r="B31" s="1">
        <f>('DATI '!B30-$K$3)/($L$3-$K$3)</f>
        <v>0.33355732536917199</v>
      </c>
      <c r="C31" s="1">
        <f>('DATI '!C30-$K$4)/($L$4-$K$4)</f>
        <v>0.3352769679300292</v>
      </c>
      <c r="D31" s="1">
        <f>('DATI '!D30-$K$5)/($L$5-$K$5)</f>
        <v>0.30612244897959184</v>
      </c>
      <c r="E31" s="1">
        <f>1-(('DATI '!E30-$K$6)/($L$6-$K$6))</f>
        <v>0.72</v>
      </c>
      <c r="F31" s="1">
        <f>1-(('DATI '!G30-$K$7)/($L$7-$K$7))</f>
        <v>0.60000000000000009</v>
      </c>
      <c r="G31" s="1">
        <f>1-(('DATI '!F30-$K$8)/($L$8-$K$8))</f>
        <v>0.72</v>
      </c>
      <c r="H31" s="1">
        <f>1-(('DATI '!H30-$K$9)/($L$9-$K$9))</f>
        <v>0.55000000000000004</v>
      </c>
    </row>
    <row r="32" spans="1:8" x14ac:dyDescent="0.3">
      <c r="A32" s="14">
        <v>36</v>
      </c>
      <c r="B32" s="1">
        <f>('DATI '!B31-$K$3)/($L$3-$K$3)</f>
        <v>0.25123241708607558</v>
      </c>
      <c r="C32" s="1">
        <f>('DATI '!C31-$K$4)/($L$4-$K$4)</f>
        <v>0.24198250728862977</v>
      </c>
      <c r="D32" s="1">
        <f>('DATI '!D31-$K$5)/($L$5-$K$5)</f>
        <v>0.29446064139941697</v>
      </c>
      <c r="E32" s="1">
        <f>1-(('DATI '!E31-$K$6)/($L$6-$K$6))</f>
        <v>0.67999999999999994</v>
      </c>
      <c r="F32" s="1">
        <f>1-(('DATI '!G31-$K$7)/($L$7-$K$7))</f>
        <v>0.7</v>
      </c>
      <c r="G32" s="1">
        <f>1-(('DATI '!F31-$K$8)/($L$8-$K$8))</f>
        <v>0.76</v>
      </c>
      <c r="H32" s="1">
        <f>1-(('DATI '!H31-$K$9)/($L$9-$K$9))</f>
        <v>0.7</v>
      </c>
    </row>
    <row r="33" spans="1:8" x14ac:dyDescent="0.3">
      <c r="A33" s="14">
        <v>39</v>
      </c>
      <c r="B33" s="1">
        <f>('DATI '!B32-$K$3)/($L$3-$K$3)</f>
        <v>0.28186494109839061</v>
      </c>
      <c r="C33" s="1">
        <f>('DATI '!C32-$K$4)/($L$4-$K$4)</f>
        <v>0.28279883381924203</v>
      </c>
      <c r="D33" s="1">
        <f>('DATI '!D32-$K$5)/($L$5-$K$5)</f>
        <v>0.30612244897959184</v>
      </c>
      <c r="E33" s="1">
        <f>1-(('DATI '!E32-$K$6)/($L$6-$K$6))</f>
        <v>0.72</v>
      </c>
      <c r="F33" s="1">
        <f>1-(('DATI '!G32-$K$7)/($L$7-$K$7))</f>
        <v>0.5</v>
      </c>
      <c r="G33" s="1">
        <f>1-(('DATI '!F32-$K$8)/($L$8-$K$8))</f>
        <v>0.67999999999999994</v>
      </c>
      <c r="H33" s="1">
        <f>1-(('DATI '!H32-$K$9)/($L$9-$K$9))</f>
        <v>0.60000000000000009</v>
      </c>
    </row>
    <row r="34" spans="1:8" x14ac:dyDescent="0.3">
      <c r="A34" s="14">
        <v>40</v>
      </c>
      <c r="B34" s="1">
        <f>('DATI '!B33-$K$3)/($L$3-$K$3)</f>
        <v>0.28952307210146927</v>
      </c>
      <c r="C34" s="1">
        <f>('DATI '!C33-$K$4)/($L$4-$K$4)</f>
        <v>0.21282798833819244</v>
      </c>
      <c r="D34" s="1">
        <f>('DATI '!D33-$K$5)/($L$5-$K$5)</f>
        <v>0.22448979591836737</v>
      </c>
      <c r="E34" s="1">
        <f>1-(('DATI '!E33-$K$6)/($L$6-$K$6))</f>
        <v>0.31999999999999995</v>
      </c>
      <c r="F34" s="1">
        <f>1-(('DATI '!G33-$K$7)/($L$7-$K$7))</f>
        <v>0.44999999999999996</v>
      </c>
      <c r="G34" s="1">
        <f>1-(('DATI '!F33-$K$8)/($L$8-$K$8))</f>
        <v>0.8</v>
      </c>
      <c r="H34" s="1">
        <f>1-(('DATI '!H33-$K$9)/($L$9-$K$9))</f>
        <v>0.7</v>
      </c>
    </row>
    <row r="35" spans="1:8" x14ac:dyDescent="0.3">
      <c r="A35" s="14">
        <v>45</v>
      </c>
      <c r="B35" s="1">
        <f>('DATI '!B34-$K$3)/($L$3-$K$3)</f>
        <v>0.54479410553742724</v>
      </c>
      <c r="C35" s="1">
        <f>('DATI '!C34-$K$4)/($L$4-$K$4)</f>
        <v>0.62099125364431496</v>
      </c>
      <c r="D35" s="1">
        <f>('DATI '!D34-$K$5)/($L$5-$K$5)</f>
        <v>0.34693877551020413</v>
      </c>
      <c r="E35" s="1">
        <f>1-(('DATI '!E34-$K$6)/($L$6-$K$6))</f>
        <v>0.67999999999999994</v>
      </c>
      <c r="F35" s="1">
        <f>1-(('DATI '!G34-$K$7)/($L$7-$K$7))</f>
        <v>0.55000000000000004</v>
      </c>
      <c r="G35" s="1">
        <f>1-(('DATI '!F34-$K$8)/($L$8-$K$8))</f>
        <v>0.67999999999999994</v>
      </c>
      <c r="H35" s="1">
        <f>1-(('DATI '!H34-$K$9)/($L$9-$K$9))</f>
        <v>0.7</v>
      </c>
    </row>
    <row r="36" spans="1:8" x14ac:dyDescent="0.3">
      <c r="A36" s="14">
        <v>46</v>
      </c>
      <c r="B36" s="1">
        <f>('DATI '!B35-$K$3)/($L$3-$K$3)</f>
        <v>0.20003479970594246</v>
      </c>
      <c r="C36" s="1">
        <f>('DATI '!C35-$K$4)/($L$4-$K$4)</f>
        <v>0.32944606413994176</v>
      </c>
      <c r="D36" s="1">
        <f>('DATI '!D35-$K$5)/($L$5-$K$5)</f>
        <v>0.4985422740524782</v>
      </c>
      <c r="E36" s="1">
        <f>1-(('DATI '!E35-$K$6)/($L$6-$K$6))</f>
        <v>0.72</v>
      </c>
      <c r="F36" s="1">
        <f>1-(('DATI '!G35-$K$7)/($L$7-$K$7))</f>
        <v>0.5</v>
      </c>
      <c r="G36" s="1">
        <f>1-(('DATI '!F35-$K$8)/($L$8-$K$8))</f>
        <v>0.76</v>
      </c>
      <c r="H36" s="1">
        <f>1-(('DATI '!H35-$K$9)/($L$9-$K$9))</f>
        <v>0.60000000000000009</v>
      </c>
    </row>
    <row r="37" spans="1:8" x14ac:dyDescent="0.3">
      <c r="A37" s="14">
        <v>48</v>
      </c>
      <c r="B37" s="1">
        <f>('DATI '!B36-$K$3)/($L$3-$K$3)</f>
        <v>0.18313714411275381</v>
      </c>
      <c r="C37" s="1">
        <f>('DATI '!C36-$K$4)/($L$4-$K$4)</f>
        <v>0.11370262390670553</v>
      </c>
      <c r="D37" s="1">
        <f>('DATI '!D36-$K$5)/($L$5-$K$5)</f>
        <v>0.19533527696793004</v>
      </c>
      <c r="E37" s="1">
        <f>1-(('DATI '!E36-$K$6)/($L$6-$K$6))</f>
        <v>0.76</v>
      </c>
      <c r="F37" s="1">
        <f>1-(('DATI '!G36-$K$7)/($L$7-$K$7))</f>
        <v>0.7</v>
      </c>
      <c r="G37" s="1">
        <f>1-(('DATI '!F36-$K$8)/($L$8-$K$8))</f>
        <v>0.72</v>
      </c>
      <c r="H37" s="1">
        <f>1-(('DATI '!H36-$K$9)/($L$9-$K$9))</f>
        <v>0.75</v>
      </c>
    </row>
    <row r="38" spans="1:8" x14ac:dyDescent="0.3">
      <c r="A38" s="14">
        <v>50</v>
      </c>
      <c r="B38" s="1">
        <f>('DATI '!B37-$K$3)/($L$3-$K$3)</f>
        <v>0.15638941004794663</v>
      </c>
      <c r="C38" s="1">
        <f>('DATI '!C37-$K$4)/($L$4-$K$4)</f>
        <v>0.18367346938775511</v>
      </c>
      <c r="D38" s="1">
        <f>('DATI '!D37-$K$5)/($L$5-$K$5)</f>
        <v>0.35860058309037907</v>
      </c>
      <c r="E38" s="1">
        <f>1-(('DATI '!E37-$K$6)/($L$6-$K$6))</f>
        <v>0.76</v>
      </c>
      <c r="F38" s="1">
        <f>1-(('DATI '!G37-$K$7)/($L$7-$K$7))</f>
        <v>0.75</v>
      </c>
      <c r="G38" s="1">
        <f>1-(('DATI '!F37-$K$8)/($L$8-$K$8))</f>
        <v>0.96</v>
      </c>
      <c r="H38" s="1">
        <f>1-(('DATI '!H37-$K$9)/($L$9-$K$9))</f>
        <v>0.60000000000000009</v>
      </c>
    </row>
    <row r="39" spans="1:8" x14ac:dyDescent="0.3">
      <c r="A39" s="14">
        <v>52</v>
      </c>
      <c r="B39" s="1">
        <f>('DATI '!B38-$K$3)/($L$3-$K$3)</f>
        <v>0.16562137049941925</v>
      </c>
      <c r="C39" s="1">
        <f>('DATI '!C38-$K$4)/($L$4-$K$4)</f>
        <v>0.20116618075801748</v>
      </c>
      <c r="D39" s="1">
        <f>('DATI '!D38-$K$5)/($L$5-$K$5)</f>
        <v>0.370262390670554</v>
      </c>
      <c r="E39" s="1">
        <f>1-(('DATI '!E38-$K$6)/($L$6-$K$6))</f>
        <v>0.31999999999999995</v>
      </c>
      <c r="F39" s="1">
        <f>1-(('DATI '!G38-$K$7)/($L$7-$K$7))</f>
        <v>0.5</v>
      </c>
      <c r="G39" s="1">
        <f>1-(('DATI '!F38-$K$8)/($L$8-$K$8))</f>
        <v>0.8</v>
      </c>
      <c r="H39" s="1">
        <f>1-(('DATI '!H38-$K$9)/($L$9-$K$9))</f>
        <v>0.44999999999999996</v>
      </c>
    </row>
    <row r="40" spans="1:8" x14ac:dyDescent="0.3">
      <c r="A40" s="14">
        <v>54</v>
      </c>
      <c r="B40" s="1">
        <f>('DATI '!B39-$K$3)/($L$3-$K$3)</f>
        <v>0.22093285529128581</v>
      </c>
      <c r="C40" s="1">
        <f>('DATI '!C39-$K$4)/($L$4-$K$4)</f>
        <v>0.17784256559766765</v>
      </c>
      <c r="D40" s="1">
        <f>('DATI '!D39-$K$5)/($L$5-$K$5)</f>
        <v>0.24781341107871721</v>
      </c>
      <c r="E40" s="1">
        <f>1-(('DATI '!E39-$K$6)/($L$6-$K$6))</f>
        <v>0.67999999999999994</v>
      </c>
      <c r="F40" s="1">
        <f>1-(('DATI '!G39-$K$7)/($L$7-$K$7))</f>
        <v>0.35000000000000009</v>
      </c>
      <c r="G40" s="1">
        <f>1-(('DATI '!F39-$K$8)/($L$8-$K$8))</f>
        <v>0.8</v>
      </c>
      <c r="H40" s="1">
        <f>1-(('DATI '!H39-$K$9)/($L$9-$K$9))</f>
        <v>0.7</v>
      </c>
    </row>
    <row r="41" spans="1:8" x14ac:dyDescent="0.3">
      <c r="A41" s="14">
        <v>55</v>
      </c>
      <c r="B41" s="1">
        <f>('DATI '!B40-$K$3)/($L$3-$K$3)</f>
        <v>0.17123440245391461</v>
      </c>
      <c r="C41" s="1">
        <f>('DATI '!C40-$K$4)/($L$4-$K$4)</f>
        <v>0.20116618075801748</v>
      </c>
      <c r="D41" s="1">
        <f>('DATI '!D40-$K$5)/($L$5-$K$5)</f>
        <v>0.35860058309037907</v>
      </c>
      <c r="E41" s="1">
        <f>1-(('DATI '!E40-$K$6)/($L$6-$K$6))</f>
        <v>0.67999999999999994</v>
      </c>
      <c r="F41" s="1">
        <f>1-(('DATI '!G40-$K$7)/($L$7-$K$7))</f>
        <v>0.7</v>
      </c>
      <c r="G41" s="1">
        <f>1-(('DATI '!F40-$K$8)/($L$8-$K$8))</f>
        <v>0.8</v>
      </c>
      <c r="H41" s="1">
        <f>1-(('DATI '!H40-$K$9)/($L$9-$K$9))</f>
        <v>0.35000000000000009</v>
      </c>
    </row>
    <row r="42" spans="1:8" x14ac:dyDescent="0.3">
      <c r="A42" s="14">
        <v>56</v>
      </c>
      <c r="B42" s="1">
        <f>('DATI '!B41-$K$3)/($L$3-$K$3)</f>
        <v>0.14129280760119947</v>
      </c>
      <c r="C42" s="1">
        <f>('DATI '!C41-$K$4)/($L$4-$K$4)</f>
        <v>0.14868804664723032</v>
      </c>
      <c r="D42" s="1">
        <f>('DATI '!D41-$K$5)/($L$5-$K$5)</f>
        <v>0.32361516034985427</v>
      </c>
      <c r="E42" s="1">
        <f>1-(('DATI '!E41-$K$6)/($L$6-$K$6))</f>
        <v>0.76</v>
      </c>
      <c r="F42" s="1">
        <f>1-(('DATI '!G41-$K$7)/($L$7-$K$7))</f>
        <v>0.60000000000000009</v>
      </c>
      <c r="G42" s="1">
        <f>1-(('DATI '!F41-$K$8)/($L$8-$K$8))</f>
        <v>0.8</v>
      </c>
      <c r="H42" s="1">
        <f>1-(('DATI '!H41-$K$9)/($L$9-$K$9))</f>
        <v>0.75</v>
      </c>
    </row>
    <row r="43" spans="1:8" x14ac:dyDescent="0.3">
      <c r="A43" s="14">
        <v>57</v>
      </c>
      <c r="B43" s="1">
        <f>('DATI '!B42-$K$3)/($L$3-$K$3)</f>
        <v>0.26987830126748469</v>
      </c>
      <c r="C43" s="1">
        <f>('DATI '!C42-$K$4)/($L$4-$K$4)</f>
        <v>0.21865889212827988</v>
      </c>
      <c r="D43" s="1">
        <f>('DATI '!D42-$K$5)/($L$5-$K$5)</f>
        <v>0.24781341107871721</v>
      </c>
      <c r="E43" s="1">
        <f>1-(('DATI '!E42-$K$6)/($L$6-$K$6))</f>
        <v>0.64</v>
      </c>
      <c r="F43" s="1">
        <f>1-(('DATI '!G42-$K$7)/($L$7-$K$7))</f>
        <v>0.55000000000000004</v>
      </c>
      <c r="G43" s="1">
        <f>1-(('DATI '!F42-$K$8)/($L$8-$K$8))</f>
        <v>0.84</v>
      </c>
      <c r="H43" s="1">
        <f>1-(('DATI '!H42-$K$9)/($L$9-$K$9))</f>
        <v>0.75</v>
      </c>
    </row>
    <row r="44" spans="1:8" x14ac:dyDescent="0.3">
      <c r="A44" s="14">
        <v>59</v>
      </c>
      <c r="B44" s="1">
        <f>('DATI '!B43-$K$3)/($L$3-$K$3)</f>
        <v>0.35653171837840825</v>
      </c>
      <c r="C44" s="1">
        <f>('DATI '!C43-$K$4)/($L$4-$K$4)</f>
        <v>0.35860058309037907</v>
      </c>
      <c r="D44" s="1">
        <f>('DATI '!D43-$K$5)/($L$5-$K$5)</f>
        <v>0.30612244897959184</v>
      </c>
      <c r="E44" s="1">
        <f>1-(('DATI '!E43-$K$6)/($L$6-$K$6))</f>
        <v>0.72</v>
      </c>
      <c r="F44" s="1">
        <f>1-(('DATI '!G43-$K$7)/($L$7-$K$7))</f>
        <v>0.60000000000000009</v>
      </c>
      <c r="G44" s="1">
        <f>1-(('DATI '!F43-$K$8)/($L$8-$K$8))</f>
        <v>0.67999999999999994</v>
      </c>
      <c r="H44" s="1">
        <f>1-(('DATI '!H43-$K$9)/($L$9-$K$9))</f>
        <v>0.55000000000000004</v>
      </c>
    </row>
  </sheetData>
  <mergeCells count="1">
    <mergeCell ref="M3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F2" sqref="F2:M8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5" customHeight="1" x14ac:dyDescent="0.3">
      <c r="A2" s="17" t="s">
        <v>17</v>
      </c>
      <c r="B2" s="10">
        <f>1/7</f>
        <v>0.14285714285714285</v>
      </c>
      <c r="C2" s="11">
        <v>0.25</v>
      </c>
      <c r="E2" s="4" t="s">
        <v>6</v>
      </c>
      <c r="F2" s="28" t="s">
        <v>45</v>
      </c>
      <c r="G2" s="28"/>
      <c r="H2" s="28"/>
      <c r="I2" s="28"/>
      <c r="J2" s="28"/>
      <c r="K2" s="28"/>
      <c r="L2" s="28"/>
      <c r="M2" s="28"/>
    </row>
    <row r="3" spans="1:13" x14ac:dyDescent="0.3">
      <c r="A3" s="17" t="s">
        <v>18</v>
      </c>
      <c r="B3" s="10">
        <f>1/7</f>
        <v>0.14285714285714285</v>
      </c>
      <c r="C3" s="11">
        <v>0.15</v>
      </c>
      <c r="E3" s="4" t="s">
        <v>0</v>
      </c>
      <c r="F3" s="28"/>
      <c r="G3" s="28"/>
      <c r="H3" s="28"/>
      <c r="I3" s="28"/>
      <c r="J3" s="28"/>
      <c r="K3" s="28"/>
      <c r="L3" s="28"/>
      <c r="M3" s="28"/>
    </row>
    <row r="4" spans="1:13" x14ac:dyDescent="0.3">
      <c r="A4" s="17" t="s">
        <v>19</v>
      </c>
      <c r="B4" s="10">
        <f>1/7</f>
        <v>0.14285714285714285</v>
      </c>
      <c r="C4" s="11">
        <f>0.4/3</f>
        <v>0.13333333333333333</v>
      </c>
      <c r="E4" s="4" t="s">
        <v>1</v>
      </c>
      <c r="F4" s="28"/>
      <c r="G4" s="28"/>
      <c r="H4" s="28"/>
      <c r="I4" s="28"/>
      <c r="J4" s="28"/>
      <c r="K4" s="28"/>
      <c r="L4" s="28"/>
      <c r="M4" s="28"/>
    </row>
    <row r="5" spans="1:13" x14ac:dyDescent="0.3">
      <c r="A5" s="17" t="s">
        <v>20</v>
      </c>
      <c r="B5" s="10">
        <f t="shared" ref="B5:B8" si="0">1/7</f>
        <v>0.14285714285714285</v>
      </c>
      <c r="C5" s="11">
        <v>0.15</v>
      </c>
      <c r="E5" s="4" t="s">
        <v>2</v>
      </c>
      <c r="F5" s="28"/>
      <c r="G5" s="28"/>
      <c r="H5" s="28"/>
      <c r="I5" s="28"/>
      <c r="J5" s="28"/>
      <c r="K5" s="28"/>
      <c r="L5" s="28"/>
      <c r="M5" s="28"/>
    </row>
    <row r="6" spans="1:13" x14ac:dyDescent="0.3">
      <c r="A6" s="17" t="s">
        <v>21</v>
      </c>
      <c r="B6" s="10">
        <f t="shared" si="0"/>
        <v>0.14285714285714285</v>
      </c>
      <c r="C6" s="11">
        <f>0.4/3</f>
        <v>0.13333333333333333</v>
      </c>
      <c r="E6" s="4" t="s">
        <v>4</v>
      </c>
      <c r="F6" s="28"/>
      <c r="G6" s="28"/>
      <c r="H6" s="28"/>
      <c r="I6" s="28"/>
      <c r="J6" s="28"/>
      <c r="K6" s="28"/>
      <c r="L6" s="28"/>
      <c r="M6" s="28"/>
    </row>
    <row r="7" spans="1:13" x14ac:dyDescent="0.3">
      <c r="A7" s="17" t="s">
        <v>22</v>
      </c>
      <c r="B7" s="10">
        <f t="shared" si="0"/>
        <v>0.14285714285714285</v>
      </c>
      <c r="C7" s="11">
        <v>0.05</v>
      </c>
      <c r="E7" s="4" t="s">
        <v>3</v>
      </c>
      <c r="F7" s="28"/>
      <c r="G7" s="28"/>
      <c r="H7" s="28"/>
      <c r="I7" s="28"/>
      <c r="J7" s="28"/>
      <c r="K7" s="28"/>
      <c r="L7" s="28"/>
      <c r="M7" s="28"/>
    </row>
    <row r="8" spans="1:13" x14ac:dyDescent="0.3">
      <c r="A8" s="17" t="s">
        <v>23</v>
      </c>
      <c r="B8" s="10">
        <f t="shared" si="0"/>
        <v>0.14285714285714285</v>
      </c>
      <c r="C8" s="11">
        <f>0.4/3</f>
        <v>0.13333333333333333</v>
      </c>
      <c r="E8" s="4" t="s">
        <v>5</v>
      </c>
      <c r="F8" s="28"/>
      <c r="G8" s="28"/>
      <c r="H8" s="28"/>
      <c r="I8" s="28"/>
      <c r="J8" s="28"/>
      <c r="K8" s="28"/>
      <c r="L8" s="28"/>
      <c r="M8" s="28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46"/>
  <sheetViews>
    <sheetView tabSelected="1" zoomScale="115" zoomScaleNormal="115" workbookViewId="0">
      <selection activeCell="L15" sqref="L15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8" customWidth="1"/>
    <col min="11" max="11" width="12.5546875" bestFit="1" customWidth="1"/>
    <col min="12" max="13" width="12" bestFit="1" customWidth="1"/>
    <col min="14" max="14" width="10.88671875" bestFit="1" customWidth="1"/>
    <col min="15" max="16" width="12.5546875" customWidth="1"/>
    <col min="18" max="18" width="9.109375" style="26"/>
    <col min="21" max="21" width="18.5546875" bestFit="1" customWidth="1"/>
    <col min="23" max="23" width="25.109375" bestFit="1" customWidth="1"/>
    <col min="24" max="24" width="20.44140625" bestFit="1" customWidth="1"/>
  </cols>
  <sheetData>
    <row r="1" spans="1:24" ht="23.4" x14ac:dyDescent="0.45">
      <c r="B1" s="29" t="s">
        <v>51</v>
      </c>
      <c r="C1" s="29"/>
      <c r="D1" s="29"/>
      <c r="E1" s="29"/>
      <c r="F1" s="29"/>
      <c r="G1" s="29"/>
      <c r="H1" s="29"/>
      <c r="I1" s="29"/>
      <c r="N1" s="3" t="s">
        <v>46</v>
      </c>
      <c r="U1" s="3" t="s">
        <v>47</v>
      </c>
      <c r="W1" s="30" t="s">
        <v>35</v>
      </c>
      <c r="X1" s="30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46</v>
      </c>
      <c r="K2" s="3" t="s">
        <v>48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50</v>
      </c>
    </row>
    <row r="3" spans="1:24" ht="23.4" x14ac:dyDescent="0.45">
      <c r="A3" s="16">
        <v>1.1000000000000001</v>
      </c>
      <c r="B3" s="1">
        <f>'PRIMA ELABORAZIONE'!B3</f>
        <v>0.28902089957667726</v>
      </c>
      <c r="C3" s="1">
        <f>'PRIMA ELABORAZIONE'!C3</f>
        <v>0.31778425655976678</v>
      </c>
      <c r="D3" s="1">
        <f>'PRIMA ELABORAZIONE'!D3</f>
        <v>0.3352769679300292</v>
      </c>
      <c r="E3" s="1">
        <f>'PRIMA ELABORAZIONE'!E3</f>
        <v>0.31999999999999995</v>
      </c>
      <c r="F3" s="1">
        <f>'PRIMA ELABORAZIONE'!F3</f>
        <v>0.64999999999999991</v>
      </c>
      <c r="G3" s="1">
        <f>'PRIMA ELABORAZIONE'!G3</f>
        <v>0.8</v>
      </c>
      <c r="H3" s="1">
        <f>'PRIMA ELABORAZIONE'!H3</f>
        <v>9.9999999999999867E-2</v>
      </c>
      <c r="I3" s="12">
        <f>(B3*PESI!$C$2)+C3*PESI!$C$3+D3*PESI!$C$4+E3*PESI!$C$5+F3*PESI!$C$6+G3*PESI!$C$7+H3*PESI!$C$8</f>
        <v>0.35262645910213819</v>
      </c>
      <c r="K3" s="24">
        <f t="shared" ref="K3:K44" si="0">(I3-$N$2)/($N$3-$N$2)</f>
        <v>0.1714620120297273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2">
        <f>(B3*PESI!$B$2)+C3*PESI!$B$3+D3*PESI!$B$4+E3*PESI!$B$5+F3*PESI!$B$6+G3*PESI!$B$7+H3*PESI!$B$8</f>
        <v>0.4017260177237818</v>
      </c>
      <c r="X3" s="25">
        <f t="shared" ref="X3:X44" si="1">(W3-$U$2)/($U$3-$U$2)</f>
        <v>0.26997442881230976</v>
      </c>
    </row>
    <row r="4" spans="1:24" ht="18" x14ac:dyDescent="0.35">
      <c r="A4" s="16">
        <v>1.2</v>
      </c>
      <c r="B4" s="1">
        <f>'PRIMA ELABORAZIONE'!B4</f>
        <v>0.32147596352810814</v>
      </c>
      <c r="C4" s="1">
        <f>'PRIMA ELABORAZIONE'!C4</f>
        <v>0.3352769679300292</v>
      </c>
      <c r="D4" s="1">
        <f>'PRIMA ELABORAZIONE'!D4</f>
        <v>0.31778425655976678</v>
      </c>
      <c r="E4" s="1">
        <f>'PRIMA ELABORAZIONE'!E4</f>
        <v>0.31999999999999995</v>
      </c>
      <c r="F4" s="1">
        <f>'PRIMA ELABORAZIONE'!F4</f>
        <v>9.9999999999999867E-2</v>
      </c>
      <c r="G4" s="1">
        <f>'PRIMA ELABORAZIONE'!G4</f>
        <v>0.76</v>
      </c>
      <c r="H4" s="1">
        <f>'PRIMA ELABORAZIONE'!H4</f>
        <v>0.7</v>
      </c>
      <c r="I4" s="12">
        <f>(B4*PESI!$C$2)+C4*PESI!$C$3+D4*PESI!$C$4+E4*PESI!$C$5+F4*PESI!$C$6+G4*PESI!$C$7+H4*PESI!$C$8</f>
        <v>0.36569843694616694</v>
      </c>
      <c r="K4" s="24">
        <f t="shared" si="0"/>
        <v>0.19945083165455449</v>
      </c>
      <c r="N4" s="9"/>
      <c r="W4" s="12">
        <f>(B4*PESI!$B$2)+C4*PESI!$B$3+D4*PESI!$B$4+E4*PESI!$B$5+F4*PESI!$B$6+G4*PESI!$B$7+H4*PESI!$B$8</f>
        <v>0.40779102685970053</v>
      </c>
      <c r="X4" s="25">
        <f t="shared" si="1"/>
        <v>0.28596120188955276</v>
      </c>
    </row>
    <row r="5" spans="1:24" ht="18" x14ac:dyDescent="0.35">
      <c r="A5" s="14">
        <v>2</v>
      </c>
      <c r="B5" s="1">
        <f>'PRIMA ELABORAZIONE'!B5</f>
        <v>0.19035676555312764</v>
      </c>
      <c r="C5" s="1">
        <f>'PRIMA ELABORAZIONE'!C5</f>
        <v>0.20116618075801748</v>
      </c>
      <c r="D5" s="1">
        <f>'PRIMA ELABORAZIONE'!D5</f>
        <v>0.32361516034985427</v>
      </c>
      <c r="E5" s="1">
        <f>'PRIMA ELABORAZIONE'!E5</f>
        <v>0.31999999999999995</v>
      </c>
      <c r="F5" s="1">
        <f>'PRIMA ELABORAZIONE'!F5</f>
        <v>0.7</v>
      </c>
      <c r="G5" s="1">
        <f>'PRIMA ELABORAZIONE'!G5</f>
        <v>0.76</v>
      </c>
      <c r="H5" s="1">
        <f>'PRIMA ELABORAZIONE'!H5</f>
        <v>0.55000000000000004</v>
      </c>
      <c r="I5" s="12">
        <f>(B5*PESI!$C$2)+C5*PESI!$C$3+D5*PESI!$C$4+E5*PESI!$C$5+F5*PESI!$C$6+G5*PESI!$C$7+H5*PESI!$C$8</f>
        <v>0.3735794732152985</v>
      </c>
      <c r="K5" s="24">
        <f t="shared" si="0"/>
        <v>0.21632516430913476</v>
      </c>
      <c r="N5" s="9"/>
      <c r="W5" s="12">
        <f>(B5*PESI!$B$2)+C5*PESI!$B$3+D5*PESI!$B$4+E5*PESI!$B$5+F5*PESI!$B$6+G5*PESI!$B$7+H5*PESI!$B$8</f>
        <v>0.43501972952299989</v>
      </c>
      <c r="X5" s="25">
        <f t="shared" si="1"/>
        <v>0.3577334088080753</v>
      </c>
    </row>
    <row r="6" spans="1:24" ht="18" x14ac:dyDescent="0.35">
      <c r="A6" s="14">
        <v>3</v>
      </c>
      <c r="B6" s="1">
        <f>'PRIMA ELABORAZIONE'!B6</f>
        <v>8.6777298765723723E-2</v>
      </c>
      <c r="C6" s="1">
        <f>'PRIMA ELABORAZIONE'!C6</f>
        <v>9.0379008746355682E-2</v>
      </c>
      <c r="D6" s="1">
        <f>'PRIMA ELABORAZIONE'!D6</f>
        <v>0.32361516034985427</v>
      </c>
      <c r="E6" s="1">
        <f>'PRIMA ELABORAZIONE'!E6</f>
        <v>0.31999999999999995</v>
      </c>
      <c r="F6" s="1">
        <f>'PRIMA ELABORAZIONE'!F6</f>
        <v>0.55000000000000004</v>
      </c>
      <c r="G6" s="1">
        <f>'PRIMA ELABORAZIONE'!G6</f>
        <v>0.76</v>
      </c>
      <c r="H6" s="1">
        <f>'PRIMA ELABORAZIONE'!H6</f>
        <v>0.7</v>
      </c>
      <c r="I6" s="12">
        <f>(B6*PESI!$C$2)+C6*PESI!$C$3+D6*PESI!$C$4+E6*PESI!$C$5+F6*PESI!$C$6+G6*PESI!$C$7+H6*PESI!$C$8</f>
        <v>0.33106653071669817</v>
      </c>
      <c r="K6" s="24">
        <f t="shared" si="0"/>
        <v>0.12529937666541469</v>
      </c>
      <c r="N6" s="9"/>
      <c r="W6" s="12">
        <f>(B6*PESI!$B$2)+C6*PESI!$B$3+D6*PESI!$B$4+E6*PESI!$B$5+F6*PESI!$B$6+G6*PESI!$B$7+H6*PESI!$B$8</f>
        <v>0.40439592398027624</v>
      </c>
      <c r="X6" s="25">
        <f t="shared" si="1"/>
        <v>0.2770120415353155</v>
      </c>
    </row>
    <row r="7" spans="1:24" ht="18" x14ac:dyDescent="0.35">
      <c r="A7" s="14">
        <v>4</v>
      </c>
      <c r="B7" s="1">
        <f>'PRIMA ELABORAZIONE'!B7</f>
        <v>0.18154342495805909</v>
      </c>
      <c r="C7" s="1">
        <f>'PRIMA ELABORAZIONE'!C7</f>
        <v>0.19533527696793004</v>
      </c>
      <c r="D7" s="1">
        <f>'PRIMA ELABORAZIONE'!D7</f>
        <v>0.32944606413994176</v>
      </c>
      <c r="E7" s="1">
        <f>'PRIMA ELABORAZIONE'!E7</f>
        <v>0.31999999999999995</v>
      </c>
      <c r="F7" s="1">
        <f>'PRIMA ELABORAZIONE'!F7</f>
        <v>0.7</v>
      </c>
      <c r="G7" s="1">
        <f>'PRIMA ELABORAZIONE'!G7</f>
        <v>0.76</v>
      </c>
      <c r="H7" s="1">
        <f>'PRIMA ELABORAZIONE'!H7</f>
        <v>0.55000000000000004</v>
      </c>
      <c r="I7" s="12">
        <f>(B7*PESI!$C$2)+C7*PESI!$C$3+D7*PESI!$C$4+E7*PESI!$C$5+F7*PESI!$C$6+G7*PESI!$C$7+H7*PESI!$C$8</f>
        <v>0.3712789563366965</v>
      </c>
      <c r="K7" s="24">
        <f t="shared" si="0"/>
        <v>0.21139945584119435</v>
      </c>
      <c r="N7" s="9"/>
      <c r="W7" s="12">
        <f>(B7*PESI!$B$2)+C7*PESI!$B$3+D7*PESI!$B$4+E7*PESI!$B$5+F7*PESI!$B$6+G7*PESI!$B$7+H7*PESI!$B$8</f>
        <v>0.43376068086656155</v>
      </c>
      <c r="X7" s="25">
        <f t="shared" si="1"/>
        <v>0.35441467923774655</v>
      </c>
    </row>
    <row r="8" spans="1:24" ht="18" x14ac:dyDescent="0.35">
      <c r="A8" s="14">
        <v>5</v>
      </c>
      <c r="B8" s="1">
        <f>'PRIMA ELABORAZIONE'!B8</f>
        <v>0.14937927474512841</v>
      </c>
      <c r="C8" s="1">
        <f>'PRIMA ELABORAZIONE'!C8</f>
        <v>0.16034985422740525</v>
      </c>
      <c r="D8" s="1">
        <f>'PRIMA ELABORAZIONE'!D8</f>
        <v>0.32944606413994176</v>
      </c>
      <c r="E8" s="1">
        <f>'PRIMA ELABORAZIONE'!E8</f>
        <v>0.31999999999999995</v>
      </c>
      <c r="F8" s="1">
        <f>'PRIMA ELABORAZIONE'!F8</f>
        <v>0.55000000000000004</v>
      </c>
      <c r="G8" s="1">
        <f>'PRIMA ELABORAZIONE'!G8</f>
        <v>0.76</v>
      </c>
      <c r="H8" s="1">
        <f>'PRIMA ELABORAZIONE'!H8</f>
        <v>0.5</v>
      </c>
      <c r="I8" s="12">
        <f>(B8*PESI!$C$2)+C8*PESI!$C$3+D8*PESI!$C$4+E8*PESI!$C$5+F8*PESI!$C$6+G8*PESI!$C$7+H8*PESI!$C$8</f>
        <v>0.33132343870571845</v>
      </c>
      <c r="K8" s="24">
        <f t="shared" si="0"/>
        <v>0.12584945037657463</v>
      </c>
      <c r="N8" s="9"/>
      <c r="W8" s="12">
        <f>(B8*PESI!$B$2)+C8*PESI!$B$3+D8*PESI!$B$4+E8*PESI!$B$5+F8*PESI!$B$6+G8*PESI!$B$7+H8*PESI!$B$8</f>
        <v>0.39559645615892503</v>
      </c>
      <c r="X8" s="25">
        <f t="shared" si="1"/>
        <v>0.25381750182269991</v>
      </c>
    </row>
    <row r="9" spans="1:24" ht="18" x14ac:dyDescent="0.35">
      <c r="A9" s="14">
        <v>6</v>
      </c>
      <c r="B9" s="1">
        <f>'PRIMA ELABORAZIONE'!B9</f>
        <v>0.16010065814943861</v>
      </c>
      <c r="C9" s="1">
        <f>'PRIMA ELABORAZIONE'!C9</f>
        <v>0.17201166180758018</v>
      </c>
      <c r="D9" s="1">
        <f>'PRIMA ELABORAZIONE'!D9</f>
        <v>0.32944606413994176</v>
      </c>
      <c r="E9" s="1">
        <f>'PRIMA ELABORAZIONE'!E9</f>
        <v>0.31999999999999995</v>
      </c>
      <c r="F9" s="1">
        <f>'PRIMA ELABORAZIONE'!F9</f>
        <v>0.5</v>
      </c>
      <c r="G9" s="1">
        <f>'PRIMA ELABORAZIONE'!G9</f>
        <v>0.76</v>
      </c>
      <c r="H9" s="1">
        <f>'PRIMA ELABORAZIONE'!H9</f>
        <v>0.5</v>
      </c>
      <c r="I9" s="12">
        <f>(B9*PESI!$C$2)+C9*PESI!$C$3+D9*PESI!$C$4+E9*PESI!$C$5+F9*PESI!$C$6+G9*PESI!$C$7+H9*PESI!$C$8</f>
        <v>0.32908638902715559</v>
      </c>
      <c r="K9" s="24">
        <f t="shared" si="0"/>
        <v>0.1210596335108985</v>
      </c>
      <c r="N9" s="9"/>
      <c r="W9" s="12">
        <f>(B9*PESI!$B$2)+C9*PESI!$B$3+D9*PESI!$B$4+E9*PESI!$B$5+F9*PESI!$B$6+G9*PESI!$B$7+H9*PESI!$B$8</f>
        <v>0.39165119772813717</v>
      </c>
      <c r="X9" s="25">
        <f t="shared" si="1"/>
        <v>0.24341818504499629</v>
      </c>
    </row>
    <row r="10" spans="1:24" ht="18" x14ac:dyDescent="0.35">
      <c r="A10" s="14">
        <v>7</v>
      </c>
      <c r="B10" s="1">
        <f>'PRIMA ELABORAZIONE'!B10</f>
        <v>0.18283738502409652</v>
      </c>
      <c r="C10" s="1">
        <f>'PRIMA ELABORAZIONE'!C10</f>
        <v>0.18950437317784258</v>
      </c>
      <c r="D10" s="1">
        <f>'PRIMA ELABORAZIONE'!D10</f>
        <v>0.31778425655976678</v>
      </c>
      <c r="E10" s="1">
        <f>'PRIMA ELABORAZIONE'!E10</f>
        <v>0.31999999999999995</v>
      </c>
      <c r="F10" s="1">
        <f>'PRIMA ELABORAZIONE'!F10</f>
        <v>0.5</v>
      </c>
      <c r="G10" s="1">
        <f>'PRIMA ELABORAZIONE'!G10</f>
        <v>0.64</v>
      </c>
      <c r="H10" s="1">
        <f>'PRIMA ELABORAZIONE'!H10</f>
        <v>0.64999999999999991</v>
      </c>
      <c r="I10" s="12">
        <f>(B10*PESI!$C$2)+C10*PESI!$C$3+D10*PESI!$C$4+E10*PESI!$C$5+F10*PESI!$C$6+G10*PESI!$C$7+H10*PESI!$C$8</f>
        <v>0.34983956977400277</v>
      </c>
      <c r="K10" s="24">
        <f t="shared" si="0"/>
        <v>0.16549491633462793</v>
      </c>
      <c r="N10" s="9"/>
      <c r="W10" s="12">
        <f>(B10*PESI!$B$2)+C10*PESI!$B$3+D10*PESI!$B$4+E10*PESI!$B$5+F10*PESI!$B$6+G10*PESI!$B$7+H10*PESI!$B$8</f>
        <v>0.40001800210881511</v>
      </c>
      <c r="X10" s="25">
        <f t="shared" si="1"/>
        <v>0.26547226608890212</v>
      </c>
    </row>
    <row r="11" spans="1:24" ht="18" x14ac:dyDescent="0.35">
      <c r="A11" s="14">
        <v>9</v>
      </c>
      <c r="B11" s="1">
        <f>'PRIMA ELABORAZIONE'!B11</f>
        <v>0.18690411666021417</v>
      </c>
      <c r="C11" s="1">
        <f>'PRIMA ELABORAZIONE'!C11</f>
        <v>0.20116618075801748</v>
      </c>
      <c r="D11" s="1">
        <f>'PRIMA ELABORAZIONE'!D11</f>
        <v>0.32944606413994176</v>
      </c>
      <c r="E11" s="1">
        <f>'PRIMA ELABORAZIONE'!E11</f>
        <v>0.31999999999999995</v>
      </c>
      <c r="F11" s="1">
        <f>'PRIMA ELABORAZIONE'!F11</f>
        <v>0.5</v>
      </c>
      <c r="G11" s="1">
        <f>'PRIMA ELABORAZIONE'!G11</f>
        <v>0.55999999999999994</v>
      </c>
      <c r="H11" s="1">
        <f>'PRIMA ELABORAZIONE'!H11</f>
        <v>0.5</v>
      </c>
      <c r="I11" s="12">
        <f>(B11*PESI!$C$2)+C11*PESI!$C$3+D11*PESI!$C$4+E11*PESI!$C$5+F11*PESI!$C$6+G11*PESI!$C$7+H11*PESI!$C$8</f>
        <v>0.33016043149741503</v>
      </c>
      <c r="K11" s="24">
        <f t="shared" si="0"/>
        <v>0.12335929935551491</v>
      </c>
      <c r="N11" s="9"/>
      <c r="W11" s="12">
        <f>(B11*PESI!$B$2)+C11*PESI!$B$3+D11*PESI!$B$4+E11*PESI!$B$5+F11*PESI!$B$6+G11*PESI!$B$7+H11*PESI!$B$8</f>
        <v>0.37107376593688191</v>
      </c>
      <c r="X11" s="25">
        <f t="shared" si="1"/>
        <v>0.18917808001184672</v>
      </c>
    </row>
    <row r="12" spans="1:24" ht="18" x14ac:dyDescent="0.35">
      <c r="A12" s="14">
        <v>10</v>
      </c>
      <c r="B12" s="1">
        <f>'PRIMA ELABORAZIONE'!B12</f>
        <v>0.17400211290248493</v>
      </c>
      <c r="C12" s="1">
        <f>'PRIMA ELABORAZIONE'!C12</f>
        <v>0.18367346938775511</v>
      </c>
      <c r="D12" s="1">
        <f>'PRIMA ELABORAZIONE'!D12</f>
        <v>0.32361516034985427</v>
      </c>
      <c r="E12" s="1">
        <f>'PRIMA ELABORAZIONE'!E12</f>
        <v>0.31999999999999995</v>
      </c>
      <c r="F12" s="1">
        <f>'PRIMA ELABORAZIONE'!F12</f>
        <v>0.5</v>
      </c>
      <c r="G12" s="1">
        <f>'PRIMA ELABORAZIONE'!G12</f>
        <v>0.72</v>
      </c>
      <c r="H12" s="1">
        <f>'PRIMA ELABORAZIONE'!H12</f>
        <v>0.60000000000000009</v>
      </c>
      <c r="I12" s="12">
        <f>(B12*PESI!$C$2)+C12*PESI!$C$3+D12*PESI!$C$4+E12*PESI!$C$5+F12*PESI!$C$6+G12*PESI!$C$7+H12*PESI!$C$8</f>
        <v>0.34486690334709841</v>
      </c>
      <c r="K12" s="24">
        <f t="shared" si="0"/>
        <v>0.15484778509422142</v>
      </c>
      <c r="N12" s="9"/>
      <c r="W12" s="12">
        <f>(B12*PESI!$B$2)+C12*PESI!$B$3+D12*PESI!$B$4+E12*PESI!$B$5+F12*PESI!$B$6+G12*PESI!$B$7+H12*PESI!$B$8</f>
        <v>0.40304153466287063</v>
      </c>
      <c r="X12" s="25">
        <f t="shared" si="1"/>
        <v>0.27344200327315127</v>
      </c>
    </row>
    <row r="13" spans="1:24" ht="18" x14ac:dyDescent="0.35">
      <c r="A13" s="14">
        <v>11</v>
      </c>
      <c r="B13" s="1">
        <f>'PRIMA ELABORAZIONE'!B13</f>
        <v>0.35474922236907092</v>
      </c>
      <c r="C13" s="1">
        <f>'PRIMA ELABORAZIONE'!C13</f>
        <v>0.370262390670554</v>
      </c>
      <c r="D13" s="1">
        <f>'PRIMA ELABORAZIONE'!D13</f>
        <v>0.31778425655976678</v>
      </c>
      <c r="E13" s="1">
        <f>'PRIMA ELABORAZIONE'!E13</f>
        <v>0.31999999999999995</v>
      </c>
      <c r="F13" s="1">
        <f>'PRIMA ELABORAZIONE'!F13</f>
        <v>0.60000000000000009</v>
      </c>
      <c r="G13" s="1">
        <f>'PRIMA ELABORAZIONE'!G13</f>
        <v>0.72</v>
      </c>
      <c r="H13" s="1">
        <f>'PRIMA ELABORAZIONE'!H13</f>
        <v>0.64999999999999991</v>
      </c>
      <c r="I13" s="12">
        <f>(B13*PESI!$C$2)+C13*PESI!$C$3+D13*PESI!$C$4+E13*PESI!$C$5+F13*PESI!$C$6+G13*PESI!$C$7+H13*PESI!$C$8</f>
        <v>0.4372645650674864</v>
      </c>
      <c r="K13" s="24">
        <f t="shared" si="0"/>
        <v>0.35268330153285016</v>
      </c>
      <c r="N13" s="9"/>
      <c r="W13" s="12">
        <f>(B13*PESI!$B$2)+C13*PESI!$B$3+D13*PESI!$B$4+E13*PESI!$B$5+F13*PESI!$B$6+G13*PESI!$B$7+H13*PESI!$B$8</f>
        <v>0.47611369565705597</v>
      </c>
      <c r="X13" s="25">
        <f t="shared" si="1"/>
        <v>0.46605309913440263</v>
      </c>
    </row>
    <row r="14" spans="1:24" ht="18" x14ac:dyDescent="0.35">
      <c r="A14" s="14">
        <v>12</v>
      </c>
      <c r="B14" s="1">
        <f>'PRIMA ELABORAZIONE'!B14</f>
        <v>0.19226480836236931</v>
      </c>
      <c r="C14" s="1">
        <f>'PRIMA ELABORAZIONE'!C14</f>
        <v>0.20699708454810498</v>
      </c>
      <c r="D14" s="1">
        <f>'PRIMA ELABORAZIONE'!D14</f>
        <v>0.32944606413994176</v>
      </c>
      <c r="E14" s="1">
        <f>'PRIMA ELABORAZIONE'!E14</f>
        <v>0.31999999999999995</v>
      </c>
      <c r="F14" s="1">
        <f>'PRIMA ELABORAZIONE'!F14</f>
        <v>0.60000000000000009</v>
      </c>
      <c r="G14" s="1">
        <f>'PRIMA ELABORAZIONE'!G14</f>
        <v>0.72</v>
      </c>
      <c r="H14" s="1">
        <f>'PRIMA ELABORAZIONE'!H14</f>
        <v>0.5</v>
      </c>
      <c r="I14" s="12">
        <f>(B14*PESI!$C$2)+C14*PESI!$C$3+D14*PESI!$C$4+E14*PESI!$C$5+F14*PESI!$C$6+G14*PESI!$C$7+H14*PESI!$C$8</f>
        <v>0.35370857332480027</v>
      </c>
      <c r="K14" s="24">
        <f t="shared" si="0"/>
        <v>0.17377896055526232</v>
      </c>
      <c r="N14" s="9"/>
      <c r="W14" s="12">
        <f>(B14*PESI!$B$2)+C14*PESI!$B$3+D14*PESI!$B$4+E14*PESI!$B$5+F14*PESI!$B$6+G14*PESI!$B$7+H14*PESI!$B$8</f>
        <v>0.40981542243577374</v>
      </c>
      <c r="X14" s="25">
        <f t="shared" si="1"/>
        <v>0.29129731136078019</v>
      </c>
    </row>
    <row r="15" spans="1:24" ht="18" x14ac:dyDescent="0.35">
      <c r="A15" s="14">
        <v>13</v>
      </c>
      <c r="B15" s="1">
        <f>'PRIMA ELABORAZIONE'!B15</f>
        <v>0.3102908849911743</v>
      </c>
      <c r="C15" s="1">
        <f>'PRIMA ELABORAZIONE'!C15</f>
        <v>0.32944606413994176</v>
      </c>
      <c r="D15" s="1">
        <f>'PRIMA ELABORAZIONE'!D15</f>
        <v>0.32361516034985427</v>
      </c>
      <c r="E15" s="1">
        <f>'PRIMA ELABORAZIONE'!E15</f>
        <v>0.31999999999999995</v>
      </c>
      <c r="F15" s="1">
        <f>'PRIMA ELABORAZIONE'!F15</f>
        <v>0.5</v>
      </c>
      <c r="G15" s="1">
        <f>'PRIMA ELABORAZIONE'!G15</f>
        <v>0.72</v>
      </c>
      <c r="H15" s="1">
        <f>'PRIMA ELABORAZIONE'!H15</f>
        <v>0.39999999999999991</v>
      </c>
      <c r="I15" s="12">
        <f>(B15*PESI!$C$2)+C15*PESI!$C$3+D15*PESI!$C$4+E15*PESI!$C$5+F15*PESI!$C$6+G15*PESI!$C$7+H15*PESI!$C$8</f>
        <v>0.37413831891543203</v>
      </c>
      <c r="K15" s="24">
        <f t="shared" si="0"/>
        <v>0.2175217262744148</v>
      </c>
      <c r="N15" s="9"/>
      <c r="W15" s="12">
        <f>(B15*PESI!$B$2)+C15*PESI!$B$3+D15*PESI!$B$4+E15*PESI!$B$5+F15*PESI!$B$6+G15*PESI!$B$7+H15*PESI!$B$8</f>
        <v>0.41476458706870994</v>
      </c>
      <c r="X15" s="25">
        <f t="shared" si="1"/>
        <v>0.30434282706166998</v>
      </c>
    </row>
    <row r="16" spans="1:24" ht="18" x14ac:dyDescent="0.35">
      <c r="A16" s="14">
        <v>14</v>
      </c>
      <c r="B16" s="1">
        <f>'PRIMA ELABORAZIONE'!B16</f>
        <v>0.31038487724778724</v>
      </c>
      <c r="C16" s="1">
        <f>'PRIMA ELABORAZIONE'!C16</f>
        <v>0.32361516034985427</v>
      </c>
      <c r="D16" s="1">
        <f>'PRIMA ELABORAZIONE'!D16</f>
        <v>0.31778425655976678</v>
      </c>
      <c r="E16" s="1">
        <f>'PRIMA ELABORAZIONE'!E16</f>
        <v>0.31999999999999995</v>
      </c>
      <c r="F16" s="1">
        <f>'PRIMA ELABORAZIONE'!F16</f>
        <v>0.39999999999999991</v>
      </c>
      <c r="G16" s="1">
        <f>'PRIMA ELABORAZIONE'!G16</f>
        <v>0.72</v>
      </c>
      <c r="H16" s="1">
        <f>'PRIMA ELABORAZIONE'!H16</f>
        <v>0.55000000000000004</v>
      </c>
      <c r="I16" s="12">
        <f>(B16*PESI!$C$2)+C16*PESI!$C$3+D16*PESI!$C$4+E16*PESI!$C$5+F16*PESI!$C$6+G16*PESI!$C$7+H16*PESI!$C$8</f>
        <v>0.37917639423906047</v>
      </c>
      <c r="K16" s="24">
        <f t="shared" si="0"/>
        <v>0.22830890654444116</v>
      </c>
      <c r="N16" s="9"/>
      <c r="W16" s="12">
        <f>(B16*PESI!$B$2)+C16*PESI!$B$3+D16*PESI!$B$4+E16*PESI!$B$5+F16*PESI!$B$6+G16*PESI!$B$7+H16*PESI!$B$8</f>
        <v>0.42025489916534403</v>
      </c>
      <c r="X16" s="25">
        <f t="shared" si="1"/>
        <v>0.31881475474473281</v>
      </c>
    </row>
    <row r="17" spans="1:24" ht="18" x14ac:dyDescent="0.35">
      <c r="A17" s="14">
        <v>15</v>
      </c>
      <c r="B17" s="1">
        <f>'PRIMA ELABORAZIONE'!B17</f>
        <v>0.22720173014538025</v>
      </c>
      <c r="C17" s="1">
        <f>'PRIMA ELABORAZIONE'!C17</f>
        <v>0.23615160349854233</v>
      </c>
      <c r="D17" s="1">
        <f>'PRIMA ELABORAZIONE'!D17</f>
        <v>0.31778425655976678</v>
      </c>
      <c r="E17" s="1">
        <f>'PRIMA ELABORAZIONE'!E17</f>
        <v>0.31999999999999995</v>
      </c>
      <c r="F17" s="1">
        <f>'PRIMA ELABORAZIONE'!F17</f>
        <v>0.55000000000000004</v>
      </c>
      <c r="G17" s="1">
        <f>'PRIMA ELABORAZIONE'!G17</f>
        <v>0.72</v>
      </c>
      <c r="H17" s="1">
        <f>'PRIMA ELABORAZIONE'!H17</f>
        <v>0.7</v>
      </c>
      <c r="I17" s="12">
        <f>(B17*PESI!$C$2)+C17*PESI!$C$3+D17*PESI!$C$4+E17*PESI!$C$5+F17*PESI!$C$6+G17*PESI!$C$7+H17*PESI!$C$8</f>
        <v>0.38526107393576192</v>
      </c>
      <c r="K17" s="24">
        <f t="shared" si="0"/>
        <v>0.24133700409309325</v>
      </c>
      <c r="N17" s="9"/>
      <c r="W17" s="12">
        <f>(B17*PESI!$B$2)+C17*PESI!$B$3+D17*PESI!$B$4+E17*PESI!$B$5+F17*PESI!$B$6+G17*PESI!$B$7+H17*PESI!$B$8</f>
        <v>0.43873394145766986</v>
      </c>
      <c r="X17" s="25">
        <f t="shared" si="1"/>
        <v>0.3675237095363465</v>
      </c>
    </row>
    <row r="18" spans="1:24" ht="18" x14ac:dyDescent="0.35">
      <c r="A18" s="14">
        <v>16</v>
      </c>
      <c r="B18" s="1">
        <f>'PRIMA ELABORAZIONE'!B18</f>
        <v>0.14683999972831804</v>
      </c>
      <c r="C18" s="1">
        <f>'PRIMA ELABORAZIONE'!C18</f>
        <v>0.14868804664723032</v>
      </c>
      <c r="D18" s="1">
        <f>'PRIMA ELABORAZIONE'!D18</f>
        <v>0.31195335276967934</v>
      </c>
      <c r="E18" s="1">
        <f>'PRIMA ELABORAZIONE'!E18</f>
        <v>0.31999999999999995</v>
      </c>
      <c r="F18" s="1">
        <f>'PRIMA ELABORAZIONE'!F18</f>
        <v>0.7</v>
      </c>
      <c r="G18" s="1">
        <f>'PRIMA ELABORAZIONE'!G18</f>
        <v>0.72</v>
      </c>
      <c r="H18" s="1">
        <f>'PRIMA ELABORAZIONE'!H18</f>
        <v>0.5</v>
      </c>
      <c r="I18" s="12">
        <f>(B18*PESI!$C$2)+C18*PESI!$C$3+D18*PESI!$C$4+E18*PESI!$C$5+F18*PESI!$C$6+G18*PESI!$C$7+H18*PESI!$C$8</f>
        <v>0.34460698729845457</v>
      </c>
      <c r="K18" s="24">
        <f t="shared" si="0"/>
        <v>0.15429127073274604</v>
      </c>
      <c r="N18" s="9"/>
      <c r="W18" s="12">
        <f>(B18*PESI!$B$2)+C18*PESI!$B$3+D18*PESI!$B$4+E18*PESI!$B$5+F18*PESI!$B$6+G18*PESI!$B$7+H18*PESI!$B$8</f>
        <v>0.4067830570207468</v>
      </c>
      <c r="X18" s="25">
        <f t="shared" si="1"/>
        <v>0.28330429161572879</v>
      </c>
    </row>
    <row r="19" spans="1:24" ht="18" x14ac:dyDescent="0.35">
      <c r="A19" s="16">
        <v>17.100000000000001</v>
      </c>
      <c r="B19" s="1">
        <f>'PRIMA ELABORAZIONE'!B19</f>
        <v>0.67726633657314006</v>
      </c>
      <c r="C19" s="1">
        <f>'PRIMA ELABORAZIONE'!C19</f>
        <v>0.69679300291545199</v>
      </c>
      <c r="D19" s="1">
        <f>'PRIMA ELABORAZIONE'!D19</f>
        <v>0.31195335276967934</v>
      </c>
      <c r="E19" s="1">
        <f>'PRIMA ELABORAZIONE'!E19</f>
        <v>0.31999999999999995</v>
      </c>
      <c r="F19" s="1">
        <f>'PRIMA ELABORAZIONE'!F19</f>
        <v>0.5</v>
      </c>
      <c r="G19" s="1">
        <f>'PRIMA ELABORAZIONE'!G19</f>
        <v>0.72</v>
      </c>
      <c r="H19" s="1">
        <f>'PRIMA ELABORAZIONE'!H19</f>
        <v>0.60000000000000009</v>
      </c>
      <c r="I19" s="12">
        <f>(B19*PESI!$C$2)+C19*PESI!$C$3+D19*PESI!$C$4+E19*PESI!$C$5+F19*PESI!$C$6+G19*PESI!$C$7+H19*PESI!$C$8</f>
        <v>0.54609598161656003</v>
      </c>
      <c r="K19" s="24">
        <f t="shared" si="0"/>
        <v>0.58570564319003793</v>
      </c>
      <c r="N19" s="9"/>
      <c r="W19" s="12">
        <f>(B19*PESI!$B$2)+C19*PESI!$B$3+D19*PESI!$B$4+E19*PESI!$B$5+F19*PESI!$B$6+G19*PESI!$B$7+H19*PESI!$B$8</f>
        <v>0.5465732417511816</v>
      </c>
      <c r="X19" s="25">
        <f t="shared" si="1"/>
        <v>0.65177759670545177</v>
      </c>
    </row>
    <row r="20" spans="1:24" ht="18" x14ac:dyDescent="0.35">
      <c r="A20" s="16">
        <v>17.2</v>
      </c>
      <c r="B20" s="1">
        <f>'PRIMA ELABORAZIONE'!B20</f>
        <v>0.13225121101385229</v>
      </c>
      <c r="C20" s="1">
        <f>'PRIMA ELABORAZIONE'!C20</f>
        <v>0.31195335276967934</v>
      </c>
      <c r="D20" s="1">
        <f>'PRIMA ELABORAZIONE'!D20</f>
        <v>0.69679300291545199</v>
      </c>
      <c r="E20" s="1">
        <f>'PRIMA ELABORAZIONE'!E20</f>
        <v>0.72</v>
      </c>
      <c r="F20" s="1">
        <f>'PRIMA ELABORAZIONE'!F20</f>
        <v>9.9999999999999867E-2</v>
      </c>
      <c r="G20" s="1">
        <f>'PRIMA ELABORAZIONE'!G20</f>
        <v>0.64</v>
      </c>
      <c r="H20" s="1">
        <f>'PRIMA ELABORAZIONE'!H20</f>
        <v>0.60000000000000009</v>
      </c>
      <c r="I20" s="12">
        <f>(B20*PESI!$C$2)+C20*PESI!$C$3+D20*PESI!$C$4+E20*PESI!$C$5+F20*PESI!$C$6+G20*PESI!$C$7+H20*PESI!$C$8</f>
        <v>0.40609487272430861</v>
      </c>
      <c r="K20" s="24">
        <f t="shared" si="0"/>
        <v>0.28594490072129491</v>
      </c>
      <c r="N20" s="9"/>
      <c r="W20" s="12">
        <f>(B20*PESI!$B$2)+C20*PESI!$B$3+D20*PESI!$B$4+E20*PESI!$B$5+F20*PESI!$B$6+G20*PESI!$B$7+H20*PESI!$B$8</f>
        <v>0.45728536667128333</v>
      </c>
      <c r="X20" s="25">
        <f t="shared" si="1"/>
        <v>0.41642345865511793</v>
      </c>
    </row>
    <row r="21" spans="1:24" ht="18" x14ac:dyDescent="0.35">
      <c r="A21" s="14">
        <v>18</v>
      </c>
      <c r="B21" s="1">
        <f>'PRIMA ELABORAZIONE'!B21</f>
        <v>0.43486462220245292</v>
      </c>
      <c r="C21" s="1">
        <f>'PRIMA ELABORAZIONE'!C21</f>
        <v>0.3644314868804665</v>
      </c>
      <c r="D21" s="1">
        <f>'PRIMA ELABORAZIONE'!D21</f>
        <v>0.25364431486880473</v>
      </c>
      <c r="E21" s="1">
        <f>'PRIMA ELABORAZIONE'!E21</f>
        <v>0.31999999999999995</v>
      </c>
      <c r="F21" s="1">
        <f>'PRIMA ELABORAZIONE'!F21</f>
        <v>0.95</v>
      </c>
      <c r="G21" s="1">
        <f>'PRIMA ELABORAZIONE'!G21</f>
        <v>0.64</v>
      </c>
      <c r="H21" s="1">
        <f>'PRIMA ELABORAZIONE'!H21</f>
        <v>0.64999999999999991</v>
      </c>
      <c r="I21" s="12">
        <f>(B21*PESI!$C$2)+C21*PESI!$C$3+D21*PESI!$C$4+E21*PESI!$C$5+F21*PESI!$C$6+G21*PESI!$C$7+H21*PESI!$C$8</f>
        <v>0.49053345389852387</v>
      </c>
      <c r="K21" s="24">
        <f t="shared" si="0"/>
        <v>0.46673898146868598</v>
      </c>
      <c r="W21" s="12">
        <f>(B21*PESI!$B$2)+C21*PESI!$B$3+D21*PESI!$B$4+E21*PESI!$B$5+F21*PESI!$B$6+G21*PESI!$B$7+H21*PESI!$B$8</f>
        <v>0.51613434627881771</v>
      </c>
      <c r="X21" s="25">
        <f t="shared" si="1"/>
        <v>0.57154363435959177</v>
      </c>
    </row>
    <row r="22" spans="1:24" ht="18" x14ac:dyDescent="0.35">
      <c r="A22" s="14">
        <v>21</v>
      </c>
      <c r="B22" s="1">
        <f>'PRIMA ELABORAZIONE'!B22</f>
        <v>0.16628607165192527</v>
      </c>
      <c r="C22" s="1">
        <f>'PRIMA ELABORAZIONE'!C22</f>
        <v>0.19533527696793004</v>
      </c>
      <c r="D22" s="1">
        <f>'PRIMA ELABORAZIONE'!D22</f>
        <v>0.35860058309037907</v>
      </c>
      <c r="E22" s="1">
        <f>'PRIMA ELABORAZIONE'!E22</f>
        <v>0.48</v>
      </c>
      <c r="F22" s="1">
        <f>'PRIMA ELABORAZIONE'!F22</f>
        <v>0.64999999999999991</v>
      </c>
      <c r="G22" s="1">
        <f>'PRIMA ELABORAZIONE'!G22</f>
        <v>0.64</v>
      </c>
      <c r="H22" s="1">
        <f>'PRIMA ELABORAZIONE'!H22</f>
        <v>0.5</v>
      </c>
      <c r="I22" s="12">
        <f>(B22*PESI!$C$2)+C22*PESI!$C$3+D22*PESI!$C$4+E22*PESI!$C$5+F22*PESI!$C$6+G22*PESI!$C$7+H22*PESI!$C$8</f>
        <v>0.37601855387022132</v>
      </c>
      <c r="K22" s="24">
        <f t="shared" si="0"/>
        <v>0.22154755600192855</v>
      </c>
      <c r="W22" s="12">
        <f>(B22*PESI!$B$2)+C22*PESI!$B$3+D22*PESI!$B$4+E22*PESI!$B$5+F22*PESI!$B$6+G22*PESI!$B$7+H22*PESI!$B$8</f>
        <v>0.42717456167289058</v>
      </c>
      <c r="X22" s="25">
        <f t="shared" si="1"/>
        <v>0.33705431082785747</v>
      </c>
    </row>
    <row r="23" spans="1:24" ht="18" x14ac:dyDescent="0.35">
      <c r="A23" s="14">
        <v>22</v>
      </c>
      <c r="B23" s="1">
        <f>'PRIMA ELABORAZIONE'!B23</f>
        <v>0.15909552845528455</v>
      </c>
      <c r="C23" s="1">
        <f>'PRIMA ELABORAZIONE'!C23</f>
        <v>0.18367346938775511</v>
      </c>
      <c r="D23" s="1">
        <f>'PRIMA ELABORAZIONE'!D23</f>
        <v>0.35276967930029163</v>
      </c>
      <c r="E23" s="1">
        <f>'PRIMA ELABORAZIONE'!E23</f>
        <v>0.48</v>
      </c>
      <c r="F23" s="1">
        <f>'PRIMA ELABORAZIONE'!F23</f>
        <v>0.5</v>
      </c>
      <c r="G23" s="1">
        <f>'PRIMA ELABORAZIONE'!G23</f>
        <v>0.55999999999999994</v>
      </c>
      <c r="H23" s="1">
        <f>'PRIMA ELABORAZIONE'!H23</f>
        <v>0.5</v>
      </c>
      <c r="I23" s="12">
        <f>(B23*PESI!$C$2)+C23*PESI!$C$3+D23*PESI!$C$4+E23*PESI!$C$5+F23*PESI!$C$6+G23*PESI!$C$7+H23*PESI!$C$8</f>
        <v>0.34769419309535654</v>
      </c>
      <c r="K23" s="24">
        <f t="shared" si="0"/>
        <v>0.160901383389392</v>
      </c>
      <c r="W23" s="12">
        <f>(B23*PESI!$B$2)+C23*PESI!$B$3+D23*PESI!$B$4+E23*PESI!$B$5+F23*PESI!$B$6+G23*PESI!$B$7+H23*PESI!$B$8</f>
        <v>0.39079123959190443</v>
      </c>
      <c r="X23" s="25">
        <f t="shared" si="1"/>
        <v>0.24115141919653907</v>
      </c>
    </row>
    <row r="24" spans="1:24" ht="18" x14ac:dyDescent="0.35">
      <c r="A24" s="14">
        <v>23</v>
      </c>
      <c r="B24" s="1">
        <f>'PRIMA ELABORAZIONE'!B24</f>
        <v>0.16620075560361514</v>
      </c>
      <c r="C24" s="1">
        <f>'PRIMA ELABORAZIONE'!C24</f>
        <v>0.17201166180758018</v>
      </c>
      <c r="D24" s="1">
        <f>'PRIMA ELABORAZIONE'!D24</f>
        <v>0.31778425655976678</v>
      </c>
      <c r="E24" s="1">
        <f>'PRIMA ELABORAZIONE'!E24</f>
        <v>0.72</v>
      </c>
      <c r="F24" s="1">
        <f>'PRIMA ELABORAZIONE'!F24</f>
        <v>0.60000000000000009</v>
      </c>
      <c r="G24" s="1">
        <f>'PRIMA ELABORAZIONE'!G24</f>
        <v>0.72</v>
      </c>
      <c r="H24" s="1">
        <f>'PRIMA ELABORAZIONE'!H24</f>
        <v>0.5</v>
      </c>
      <c r="I24" s="12">
        <f>(B24*PESI!$C$2)+C24*PESI!$C$3+D24*PESI!$C$4+E24*PESI!$C$5+F24*PESI!$C$6+G24*PESI!$C$7+H24*PESI!$C$8</f>
        <v>0.40038983904667635</v>
      </c>
      <c r="K24" s="24">
        <f t="shared" si="0"/>
        <v>0.27372967510952922</v>
      </c>
      <c r="W24" s="12">
        <f>(B24*PESI!$B$2)+C24*PESI!$B$3+D24*PESI!$B$4+E24*PESI!$B$5+F24*PESI!$B$6+G24*PESI!$B$7+H24*PESI!$B$8</f>
        <v>0.45657095342442311</v>
      </c>
      <c r="X24" s="25">
        <f t="shared" si="1"/>
        <v>0.41454033495241954</v>
      </c>
    </row>
    <row r="25" spans="1:24" ht="18" x14ac:dyDescent="0.35">
      <c r="A25" s="14">
        <v>24</v>
      </c>
      <c r="B25" s="1">
        <f>'PRIMA ELABORAZIONE'!B25</f>
        <v>0.16309901113538977</v>
      </c>
      <c r="C25" s="1">
        <f>'PRIMA ELABORAZIONE'!C25</f>
        <v>0.17201166180758018</v>
      </c>
      <c r="D25" s="1">
        <f>'PRIMA ELABORAZIONE'!D25</f>
        <v>0.32361516034985427</v>
      </c>
      <c r="E25" s="1">
        <f>'PRIMA ELABORAZIONE'!E25</f>
        <v>0.72</v>
      </c>
      <c r="F25" s="1">
        <f>'PRIMA ELABORAZIONE'!F25</f>
        <v>0.60000000000000009</v>
      </c>
      <c r="G25" s="1">
        <f>'PRIMA ELABORAZIONE'!G25</f>
        <v>0.72</v>
      </c>
      <c r="H25" s="1">
        <f>'PRIMA ELABORAZIONE'!H25</f>
        <v>0.60000000000000009</v>
      </c>
      <c r="I25" s="12">
        <f>(B25*PESI!$C$2)+C25*PESI!$C$3+D25*PESI!$C$4+E25*PESI!$C$5+F25*PESI!$C$6+G25*PESI!$C$7+H25*PESI!$C$8</f>
        <v>0.41372519010163172</v>
      </c>
      <c r="K25" s="24">
        <f t="shared" si="0"/>
        <v>0.30228241133386352</v>
      </c>
      <c r="W25" s="12">
        <f>(B25*PESI!$B$2)+C25*PESI!$B$3+D25*PESI!$B$4+E25*PESI!$B$5+F25*PESI!$B$6+G25*PESI!$B$7+H25*PESI!$B$8</f>
        <v>0.47124654761326057</v>
      </c>
      <c r="X25" s="25">
        <f t="shared" si="1"/>
        <v>0.45322377117037849</v>
      </c>
    </row>
    <row r="26" spans="1:24" ht="18" x14ac:dyDescent="0.35">
      <c r="A26" s="14">
        <v>25</v>
      </c>
      <c r="B26" s="1">
        <f>'PRIMA ELABORAZIONE'!B26</f>
        <v>0.17082204155374886</v>
      </c>
      <c r="C26" s="1">
        <f>'PRIMA ELABORAZIONE'!C26</f>
        <v>0.18367346938775511</v>
      </c>
      <c r="D26" s="1">
        <f>'PRIMA ELABORAZIONE'!D26</f>
        <v>0.32944606413994176</v>
      </c>
      <c r="E26" s="1">
        <f>'PRIMA ELABORAZIONE'!E26</f>
        <v>0.72</v>
      </c>
      <c r="F26" s="1">
        <f>'PRIMA ELABORAZIONE'!F26</f>
        <v>0.64999999999999991</v>
      </c>
      <c r="G26" s="1">
        <f>'PRIMA ELABORAZIONE'!G26</f>
        <v>0.72</v>
      </c>
      <c r="H26" s="1">
        <f>'PRIMA ELABORAZIONE'!H26</f>
        <v>0.60000000000000009</v>
      </c>
      <c r="I26" s="12">
        <f>(B26*PESI!$C$2)+C26*PESI!$C$3+D26*PESI!$C$4+E26*PESI!$C$5+F26*PESI!$C$6+G26*PESI!$C$7+H26*PESI!$C$8</f>
        <v>0.4248493393485927</v>
      </c>
      <c r="K26" s="24">
        <f t="shared" si="0"/>
        <v>0.32610067437468354</v>
      </c>
      <c r="W26" s="12">
        <f>(B26*PESI!$B$2)+C26*PESI!$B$3+D26*PESI!$B$4+E26*PESI!$B$5+F26*PESI!$B$6+G26*PESI!$B$7+H26*PESI!$B$8</f>
        <v>0.48199165358306362</v>
      </c>
      <c r="X26" s="25">
        <f t="shared" si="1"/>
        <v>0.48154682344953204</v>
      </c>
    </row>
    <row r="27" spans="1:24" ht="18" x14ac:dyDescent="0.35">
      <c r="A27" s="14">
        <v>29</v>
      </c>
      <c r="B27" s="1">
        <f>'PRIMA ELABORAZIONE'!B27</f>
        <v>0.31268424879370743</v>
      </c>
      <c r="C27" s="1">
        <f>'PRIMA ELABORAZIONE'!C27</f>
        <v>0.22448979591836737</v>
      </c>
      <c r="D27" s="1">
        <f>'PRIMA ELABORAZIONE'!D27</f>
        <v>0.21865889212827988</v>
      </c>
      <c r="E27" s="1">
        <f>'PRIMA ELABORAZIONE'!E27</f>
        <v>0.67999999999999994</v>
      </c>
      <c r="F27" s="1">
        <f>'PRIMA ELABORAZIONE'!F27</f>
        <v>0.7</v>
      </c>
      <c r="G27" s="1">
        <f>'PRIMA ELABORAZIONE'!G27</f>
        <v>0.72</v>
      </c>
      <c r="H27" s="1">
        <f>'PRIMA ELABORAZIONE'!H27</f>
        <v>0.55000000000000004</v>
      </c>
      <c r="I27" s="12">
        <f>(B27*PESI!$C$2)+C27*PESI!$C$3+D27*PESI!$C$4+E27*PESI!$C$5+F27*PESI!$C$6+G27*PESI!$C$7+H27*PESI!$C$8</f>
        <v>0.44566571720328585</v>
      </c>
      <c r="K27" s="24">
        <f t="shared" si="0"/>
        <v>0.3706712704978552</v>
      </c>
      <c r="W27" s="12">
        <f>(B27*PESI!$B$2)+C27*PESI!$B$3+D27*PESI!$B$4+E27*PESI!$B$5+F27*PESI!$B$6+G27*PESI!$B$7+H27*PESI!$B$8</f>
        <v>0.48654756240576486</v>
      </c>
      <c r="X27" s="25">
        <f t="shared" si="1"/>
        <v>0.4935557551554694</v>
      </c>
    </row>
    <row r="28" spans="1:24" ht="18" x14ac:dyDescent="0.35">
      <c r="A28" s="15">
        <v>30</v>
      </c>
      <c r="B28" s="1">
        <f>'PRIMA ELABORAZIONE'!B28</f>
        <v>0.22059989307376066</v>
      </c>
      <c r="C28" s="1">
        <f>'PRIMA ELABORAZIONE'!C28</f>
        <v>0.16034985422740525</v>
      </c>
      <c r="D28" s="1">
        <f>'PRIMA ELABORAZIONE'!D28</f>
        <v>0.22448979591836737</v>
      </c>
      <c r="E28" s="1">
        <f>'PRIMA ELABORAZIONE'!E28</f>
        <v>0.67999999999999994</v>
      </c>
      <c r="F28" s="1">
        <f>'PRIMA ELABORAZIONE'!F28</f>
        <v>0.5</v>
      </c>
      <c r="G28" s="1">
        <f>'PRIMA ELABORAZIONE'!G28</f>
        <v>0.72</v>
      </c>
      <c r="H28" s="1">
        <f>'PRIMA ELABORAZIONE'!H28</f>
        <v>0.7</v>
      </c>
      <c r="I28" s="12">
        <f>(B28*PESI!$C$2)+C28*PESI!$C$3+D28*PESI!$C$4+E28*PESI!$C$5+F28*PESI!$C$6+G28*PESI!$C$7+H28*PESI!$C$8</f>
        <v>0.40713442419166657</v>
      </c>
      <c r="K28" s="24">
        <f t="shared" si="0"/>
        <v>0.28817071680343409</v>
      </c>
      <c r="W28" s="12">
        <f>(B28*PESI!$B$2)+C28*PESI!$B$3+D28*PESI!$B$4+E28*PESI!$B$5+F28*PESI!$B$6+G28*PESI!$B$7+H28*PESI!$B$8</f>
        <v>0.45791993474564752</v>
      </c>
      <c r="X28" s="25">
        <f t="shared" si="1"/>
        <v>0.41809611826363252</v>
      </c>
    </row>
    <row r="29" spans="1:24" ht="18" x14ac:dyDescent="0.35">
      <c r="A29" s="14">
        <v>31</v>
      </c>
      <c r="B29" s="1">
        <f>'PRIMA ELABORAZIONE'!B29</f>
        <v>0.15439411536972511</v>
      </c>
      <c r="C29" s="1">
        <f>'PRIMA ELABORAZIONE'!C29</f>
        <v>0.3644314868804665</v>
      </c>
      <c r="D29" s="1">
        <f>'PRIMA ELABORAZIONE'!D29</f>
        <v>0.70262390670553942</v>
      </c>
      <c r="E29" s="1">
        <f>'PRIMA ELABORAZIONE'!E29</f>
        <v>0.72</v>
      </c>
      <c r="F29" s="1">
        <f>'PRIMA ELABORAZIONE'!F29</f>
        <v>0.60000000000000009</v>
      </c>
      <c r="G29" s="1">
        <f>'PRIMA ELABORAZIONE'!G29</f>
        <v>0.64</v>
      </c>
      <c r="H29" s="1">
        <f>'PRIMA ELABORAZIONE'!H29</f>
        <v>0.5</v>
      </c>
      <c r="I29" s="12">
        <f>(B29*PESI!$C$2)+C29*PESI!$C$3+D29*PESI!$C$4+E29*PESI!$C$5+F29*PESI!$C$6+G29*PESI!$C$7+H29*PESI!$C$8</f>
        <v>0.47361310610190654</v>
      </c>
      <c r="K29" s="24">
        <f t="shared" si="0"/>
        <v>0.43051029686414499</v>
      </c>
      <c r="W29" s="12">
        <f>(B29*PESI!$B$2)+C29*PESI!$B$3+D29*PESI!$B$4+E29*PESI!$B$5+F29*PESI!$B$6+G29*PESI!$B$7+H29*PESI!$B$8</f>
        <v>0.5259213584222473</v>
      </c>
      <c r="X29" s="25">
        <f t="shared" si="1"/>
        <v>0.59734124467391314</v>
      </c>
    </row>
    <row r="30" spans="1:24" ht="18" x14ac:dyDescent="0.35">
      <c r="A30" s="14">
        <v>32</v>
      </c>
      <c r="B30" s="1">
        <f>'PRIMA ELABORAZIONE'!B30</f>
        <v>0.13201703445605883</v>
      </c>
      <c r="C30" s="1">
        <f>'PRIMA ELABORAZIONE'!C30</f>
        <v>0.16034985422740525</v>
      </c>
      <c r="D30" s="1">
        <f>'PRIMA ELABORAZIONE'!D30</f>
        <v>0.370262390670554</v>
      </c>
      <c r="E30" s="1">
        <f>'PRIMA ELABORAZIONE'!E30</f>
        <v>0.31999999999999995</v>
      </c>
      <c r="F30" s="1">
        <f>'PRIMA ELABORAZIONE'!F30</f>
        <v>0.5</v>
      </c>
      <c r="G30" s="1">
        <f>'PRIMA ELABORAZIONE'!G30</f>
        <v>0.72</v>
      </c>
      <c r="H30" s="1">
        <f>'PRIMA ELABORAZIONE'!H30</f>
        <v>0.75</v>
      </c>
      <c r="I30" s="12">
        <f>(B30*PESI!$C$2)+C30*PESI!$C$3+D30*PESI!$C$4+E30*PESI!$C$5+F30*PESI!$C$6+G30*PESI!$C$7+H30*PESI!$C$8</f>
        <v>0.35709172217086604</v>
      </c>
      <c r="K30" s="24">
        <f t="shared" si="0"/>
        <v>0.18102272610828701</v>
      </c>
      <c r="W30" s="12">
        <f>(B30*PESI!$B$2)+C30*PESI!$B$3+D30*PESI!$B$4+E30*PESI!$B$5+F30*PESI!$B$6+G30*PESI!$B$7+H30*PESI!$B$8</f>
        <v>0.4218041827648597</v>
      </c>
      <c r="X30" s="25">
        <f t="shared" si="1"/>
        <v>0.32289851534305869</v>
      </c>
    </row>
    <row r="31" spans="1:24" ht="18" x14ac:dyDescent="0.35">
      <c r="A31" s="14">
        <v>34</v>
      </c>
      <c r="B31" s="1">
        <f>'PRIMA ELABORAZIONE'!B31</f>
        <v>0.33355732536917199</v>
      </c>
      <c r="C31" s="1">
        <f>'PRIMA ELABORAZIONE'!C31</f>
        <v>0.3352769679300292</v>
      </c>
      <c r="D31" s="1">
        <f>'PRIMA ELABORAZIONE'!D31</f>
        <v>0.30612244897959184</v>
      </c>
      <c r="E31" s="1">
        <f>'PRIMA ELABORAZIONE'!E31</f>
        <v>0.72</v>
      </c>
      <c r="F31" s="1">
        <f>'PRIMA ELABORAZIONE'!F31</f>
        <v>0.60000000000000009</v>
      </c>
      <c r="G31" s="1">
        <f>'PRIMA ELABORAZIONE'!G31</f>
        <v>0.72</v>
      </c>
      <c r="H31" s="1">
        <f>'PRIMA ELABORAZIONE'!H31</f>
        <v>0.55000000000000004</v>
      </c>
      <c r="I31" s="12">
        <f>(B31*PESI!$C$2)+C31*PESI!$C$3+D31*PESI!$C$4+E31*PESI!$C$5+F31*PESI!$C$6+G31*PESI!$C$7+H31*PESI!$C$8</f>
        <v>0.47183053639574291</v>
      </c>
      <c r="K31" s="24">
        <f t="shared" si="0"/>
        <v>0.42669358124774837</v>
      </c>
      <c r="W31" s="12">
        <f>(B31*PESI!$B$2)+C31*PESI!$B$3+D31*PESI!$B$4+E31*PESI!$B$5+F31*PESI!$B$6+G31*PESI!$B$7+H31*PESI!$B$8</f>
        <v>0.50927953461125619</v>
      </c>
      <c r="X31" s="25">
        <f t="shared" si="1"/>
        <v>0.55347501877127514</v>
      </c>
    </row>
    <row r="32" spans="1:24" ht="18" x14ac:dyDescent="0.35">
      <c r="A32" s="14">
        <v>36</v>
      </c>
      <c r="B32" s="1">
        <f>'PRIMA ELABORAZIONE'!B32</f>
        <v>0.25123241708607558</v>
      </c>
      <c r="C32" s="1">
        <f>'PRIMA ELABORAZIONE'!C32</f>
        <v>0.24198250728862977</v>
      </c>
      <c r="D32" s="1">
        <f>'PRIMA ELABORAZIONE'!D32</f>
        <v>0.29446064139941697</v>
      </c>
      <c r="E32" s="1">
        <f>'PRIMA ELABORAZIONE'!E32</f>
        <v>0.67999999999999994</v>
      </c>
      <c r="F32" s="1">
        <f>'PRIMA ELABORAZIONE'!F32</f>
        <v>0.7</v>
      </c>
      <c r="G32" s="1">
        <f>'PRIMA ELABORAZIONE'!G32</f>
        <v>0.76</v>
      </c>
      <c r="H32" s="1">
        <f>'PRIMA ELABORAZIONE'!H32</f>
        <v>0.7</v>
      </c>
      <c r="I32" s="12">
        <f>(B32*PESI!$C$2)+C32*PESI!$C$3+D32*PESI!$C$4+E32*PESI!$C$5+F32*PESI!$C$6+G32*PESI!$C$7+H32*PESI!$C$8</f>
        <v>0.4650335658847356</v>
      </c>
      <c r="K32" s="24">
        <f t="shared" si="0"/>
        <v>0.41214037561217165</v>
      </c>
      <c r="W32" s="12">
        <f>(B32*PESI!$B$2)+C32*PESI!$B$3+D32*PESI!$B$4+E32*PESI!$B$5+F32*PESI!$B$6+G32*PESI!$B$7+H32*PESI!$B$8</f>
        <v>0.51823936653916025</v>
      </c>
      <c r="X32" s="25">
        <f t="shared" si="1"/>
        <v>0.5770922626420778</v>
      </c>
    </row>
    <row r="33" spans="1:24" ht="18" x14ac:dyDescent="0.35">
      <c r="A33" s="14">
        <v>39</v>
      </c>
      <c r="B33" s="1">
        <f>'PRIMA ELABORAZIONE'!B33</f>
        <v>0.28186494109839061</v>
      </c>
      <c r="C33" s="1">
        <f>'PRIMA ELABORAZIONE'!C33</f>
        <v>0.28279883381924203</v>
      </c>
      <c r="D33" s="1">
        <f>'PRIMA ELABORAZIONE'!D33</f>
        <v>0.30612244897959184</v>
      </c>
      <c r="E33" s="1">
        <f>'PRIMA ELABORAZIONE'!E33</f>
        <v>0.72</v>
      </c>
      <c r="F33" s="1">
        <f>'PRIMA ELABORAZIONE'!F33</f>
        <v>0.5</v>
      </c>
      <c r="G33" s="1">
        <f>'PRIMA ELABORAZIONE'!G33</f>
        <v>0.67999999999999994</v>
      </c>
      <c r="H33" s="1">
        <f>'PRIMA ELABORAZIONE'!H33</f>
        <v>0.60000000000000009</v>
      </c>
      <c r="I33" s="12">
        <f>(B33*PESI!$C$2)+C33*PESI!$C$3+D33*PESI!$C$4+E33*PESI!$C$5+F33*PESI!$C$6+G33*PESI!$C$7+H33*PESI!$C$8</f>
        <v>0.44236905354476286</v>
      </c>
      <c r="K33" s="24">
        <f t="shared" si="0"/>
        <v>0.36361268107833045</v>
      </c>
      <c r="W33" s="12">
        <f>(B33*PESI!$B$2)+C33*PESI!$B$3+D33*PESI!$B$4+E33*PESI!$B$5+F33*PESI!$B$6+G33*PESI!$B$7+H33*PESI!$B$8</f>
        <v>0.48154088912817494</v>
      </c>
      <c r="X33" s="25">
        <f t="shared" si="1"/>
        <v>0.48035865227120444</v>
      </c>
    </row>
    <row r="34" spans="1:24" ht="18" x14ac:dyDescent="0.35">
      <c r="A34" s="14">
        <v>40</v>
      </c>
      <c r="B34" s="1">
        <f>'PRIMA ELABORAZIONE'!B34</f>
        <v>0.28952307210146927</v>
      </c>
      <c r="C34" s="1">
        <f>'PRIMA ELABORAZIONE'!C34</f>
        <v>0.21282798833819244</v>
      </c>
      <c r="D34" s="1">
        <f>'PRIMA ELABORAZIONE'!D34</f>
        <v>0.22448979591836737</v>
      </c>
      <c r="E34" s="1">
        <f>'PRIMA ELABORAZIONE'!E34</f>
        <v>0.31999999999999995</v>
      </c>
      <c r="F34" s="1">
        <f>'PRIMA ELABORAZIONE'!F34</f>
        <v>0.44999999999999996</v>
      </c>
      <c r="G34" s="1">
        <f>'PRIMA ELABORAZIONE'!G34</f>
        <v>0.8</v>
      </c>
      <c r="H34" s="1">
        <f>'PRIMA ELABORAZIONE'!H34</f>
        <v>0.7</v>
      </c>
      <c r="I34" s="12">
        <f>(B34*PESI!$C$2)+C34*PESI!$C$3+D34*PESI!$C$4+E34*PESI!$C$5+F34*PESI!$C$6+G34*PESI!$C$7+H34*PESI!$C$8</f>
        <v>0.37557027239854518</v>
      </c>
      <c r="K34" s="24">
        <f t="shared" si="0"/>
        <v>0.22058772655594866</v>
      </c>
      <c r="W34" s="12">
        <f>(B34*PESI!$B$2)+C34*PESI!$B$3+D34*PESI!$B$4+E34*PESI!$B$5+F34*PESI!$B$6+G34*PESI!$B$7+H34*PESI!$B$8</f>
        <v>0.42812012233686125</v>
      </c>
      <c r="X34" s="25">
        <f t="shared" si="1"/>
        <v>0.33954671659789037</v>
      </c>
    </row>
    <row r="35" spans="1:24" ht="18" x14ac:dyDescent="0.35">
      <c r="A35" s="14">
        <v>45</v>
      </c>
      <c r="B35" s="1">
        <f>'PRIMA ELABORAZIONE'!B35</f>
        <v>0.54479410553742724</v>
      </c>
      <c r="C35" s="1">
        <f>'PRIMA ELABORAZIONE'!C35</f>
        <v>0.62099125364431496</v>
      </c>
      <c r="D35" s="1">
        <f>'PRIMA ELABORAZIONE'!D35</f>
        <v>0.34693877551020413</v>
      </c>
      <c r="E35" s="1">
        <f>'PRIMA ELABORAZIONE'!E35</f>
        <v>0.67999999999999994</v>
      </c>
      <c r="F35" s="1">
        <f>'PRIMA ELABORAZIONE'!F35</f>
        <v>0.55000000000000004</v>
      </c>
      <c r="G35" s="1">
        <f>'PRIMA ELABORAZIONE'!G35</f>
        <v>0.67999999999999994</v>
      </c>
      <c r="H35" s="1">
        <f>'PRIMA ELABORAZIONE'!H35</f>
        <v>0.7</v>
      </c>
      <c r="I35" s="12">
        <f>(B35*PESI!$C$2)+C35*PESI!$C$3+D35*PESI!$C$4+E35*PESI!$C$5+F35*PESI!$C$6+G35*PESI!$C$7+H35*PESI!$C$8</f>
        <v>0.57827238449903118</v>
      </c>
      <c r="K35" s="24">
        <f t="shared" si="0"/>
        <v>0.65459954334797288</v>
      </c>
      <c r="W35" s="12">
        <f>(B35*PESI!$B$2)+C35*PESI!$B$3+D35*PESI!$B$4+E35*PESI!$B$5+F35*PESI!$B$6+G35*PESI!$B$7+H35*PESI!$B$8</f>
        <v>0.58896059067027806</v>
      </c>
      <c r="X35" s="25">
        <f t="shared" si="1"/>
        <v>0.76350651801941238</v>
      </c>
    </row>
    <row r="36" spans="1:24" ht="18" x14ac:dyDescent="0.35">
      <c r="A36" s="14">
        <v>46</v>
      </c>
      <c r="B36" s="1">
        <f>'PRIMA ELABORAZIONE'!B36</f>
        <v>0.20003479970594246</v>
      </c>
      <c r="C36" s="1">
        <f>'PRIMA ELABORAZIONE'!C36</f>
        <v>0.32944606413994176</v>
      </c>
      <c r="D36" s="1">
        <f>'PRIMA ELABORAZIONE'!D36</f>
        <v>0.4985422740524782</v>
      </c>
      <c r="E36" s="1">
        <f>'PRIMA ELABORAZIONE'!E36</f>
        <v>0.72</v>
      </c>
      <c r="F36" s="1">
        <f>'PRIMA ELABORAZIONE'!F36</f>
        <v>0.5</v>
      </c>
      <c r="G36" s="1">
        <f>'PRIMA ELABORAZIONE'!G36</f>
        <v>0.76</v>
      </c>
      <c r="H36" s="1">
        <f>'PRIMA ELABORAZIONE'!H36</f>
        <v>0.60000000000000009</v>
      </c>
      <c r="I36" s="12">
        <f>(B36*PESI!$C$2)+C36*PESI!$C$3+D36*PESI!$C$4+E36*PESI!$C$5+F36*PESI!$C$6+G36*PESI!$C$7+H36*PESI!$C$8</f>
        <v>0.45856457942114065</v>
      </c>
      <c r="K36" s="24">
        <f t="shared" si="0"/>
        <v>0.39828942685404511</v>
      </c>
      <c r="W36" s="12">
        <f>(B36*PESI!$B$2)+C36*PESI!$B$3+D36*PESI!$B$4+E36*PESI!$B$5+F36*PESI!$B$6+G36*PESI!$B$7+H36*PESI!$B$8</f>
        <v>0.51543187684262315</v>
      </c>
      <c r="X36" s="25">
        <f t="shared" si="1"/>
        <v>0.56969199337794296</v>
      </c>
    </row>
    <row r="37" spans="1:24" ht="18" x14ac:dyDescent="0.35">
      <c r="A37" s="14">
        <v>48</v>
      </c>
      <c r="B37" s="1">
        <f>'PRIMA ELABORAZIONE'!B37</f>
        <v>0.18313714411275381</v>
      </c>
      <c r="C37" s="1">
        <f>'PRIMA ELABORAZIONE'!C37</f>
        <v>0.11370262390670553</v>
      </c>
      <c r="D37" s="1">
        <f>'PRIMA ELABORAZIONE'!D37</f>
        <v>0.19533527696793004</v>
      </c>
      <c r="E37" s="1">
        <f>'PRIMA ELABORAZIONE'!E37</f>
        <v>0.76</v>
      </c>
      <c r="F37" s="1">
        <f>'PRIMA ELABORAZIONE'!F37</f>
        <v>0.7</v>
      </c>
      <c r="G37" s="1">
        <f>'PRIMA ELABORAZIONE'!G37</f>
        <v>0.72</v>
      </c>
      <c r="H37" s="1">
        <f>'PRIMA ELABORAZIONE'!H37</f>
        <v>0.75</v>
      </c>
      <c r="I37" s="12">
        <f>(B37*PESI!$C$2)+C37*PESI!$C$3+D37*PESI!$C$4+E37*PESI!$C$5+F37*PESI!$C$6+G37*PESI!$C$7+H37*PESI!$C$8</f>
        <v>0.43221771654325158</v>
      </c>
      <c r="K37" s="24">
        <f t="shared" si="0"/>
        <v>0.34187733668927001</v>
      </c>
      <c r="W37" s="12">
        <f>(B37*PESI!$B$2)+C37*PESI!$B$3+D37*PESI!$B$4+E37*PESI!$B$5+F37*PESI!$B$6+G37*PESI!$B$7+H37*PESI!$B$8</f>
        <v>0.48888214928391277</v>
      </c>
      <c r="X37" s="25">
        <f t="shared" si="1"/>
        <v>0.49970949867236292</v>
      </c>
    </row>
    <row r="38" spans="1:24" ht="18" x14ac:dyDescent="0.35">
      <c r="A38" s="14">
        <v>50</v>
      </c>
      <c r="B38" s="1">
        <f>'PRIMA ELABORAZIONE'!B38</f>
        <v>0.15638941004794663</v>
      </c>
      <c r="C38" s="1">
        <f>'PRIMA ELABORAZIONE'!C38</f>
        <v>0.18367346938775511</v>
      </c>
      <c r="D38" s="1">
        <f>'PRIMA ELABORAZIONE'!D38</f>
        <v>0.35860058309037907</v>
      </c>
      <c r="E38" s="1">
        <f>'PRIMA ELABORAZIONE'!E38</f>
        <v>0.76</v>
      </c>
      <c r="F38" s="1">
        <f>'PRIMA ELABORAZIONE'!F38</f>
        <v>0.75</v>
      </c>
      <c r="G38" s="1">
        <f>'PRIMA ELABORAZIONE'!G38</f>
        <v>0.96</v>
      </c>
      <c r="H38" s="1">
        <f>'PRIMA ELABORAZIONE'!H38</f>
        <v>0.60000000000000009</v>
      </c>
      <c r="I38" s="12">
        <f>(B38*PESI!$C$2)+C38*PESI!$C$3+D38*PESI!$C$4+E38*PESI!$C$5+F38*PESI!$C$6+G38*PESI!$C$7+H38*PESI!$C$8</f>
        <v>0.45646178399886717</v>
      </c>
      <c r="K38" s="24">
        <f t="shared" si="0"/>
        <v>0.39378706596542035</v>
      </c>
      <c r="W38" s="12">
        <f>(B38*PESI!$B$2)+C38*PESI!$B$3+D38*PESI!$B$4+E38*PESI!$B$5+F38*PESI!$B$6+G38*PESI!$B$7+H38*PESI!$B$8</f>
        <v>0.538380494646583</v>
      </c>
      <c r="X38" s="25">
        <f t="shared" si="1"/>
        <v>0.63018231368027344</v>
      </c>
    </row>
    <row r="39" spans="1:24" ht="18" x14ac:dyDescent="0.35">
      <c r="A39" s="14">
        <v>52</v>
      </c>
      <c r="B39" s="1">
        <f>'PRIMA ELABORAZIONE'!B39</f>
        <v>0.16562137049941925</v>
      </c>
      <c r="C39" s="1">
        <f>'PRIMA ELABORAZIONE'!C39</f>
        <v>0.20116618075801748</v>
      </c>
      <c r="D39" s="1">
        <f>'PRIMA ELABORAZIONE'!D39</f>
        <v>0.370262390670554</v>
      </c>
      <c r="E39" s="1">
        <f>'PRIMA ELABORAZIONE'!E39</f>
        <v>0.31999999999999995</v>
      </c>
      <c r="F39" s="1">
        <f>'PRIMA ELABORAZIONE'!F39</f>
        <v>0.5</v>
      </c>
      <c r="G39" s="1">
        <f>'PRIMA ELABORAZIONE'!G39</f>
        <v>0.8</v>
      </c>
      <c r="H39" s="1">
        <f>'PRIMA ELABORAZIONE'!H39</f>
        <v>0.44999999999999996</v>
      </c>
      <c r="I39" s="12">
        <f>(B39*PESI!$C$2)+C39*PESI!$C$3+D39*PESI!$C$4+E39*PESI!$C$5+F39*PESI!$C$6+G39*PESI!$C$7+H39*PESI!$C$8</f>
        <v>0.33561525516129792</v>
      </c>
      <c r="K39" s="24">
        <f t="shared" si="0"/>
        <v>0.13503879249995887</v>
      </c>
      <c r="W39" s="12">
        <f>(B39*PESI!$B$2)+C39*PESI!$B$3+D39*PESI!$B$4+E39*PESI!$B$5+F39*PESI!$B$6+G39*PESI!$B$7+H39*PESI!$B$8</f>
        <v>0.40100713456114151</v>
      </c>
      <c r="X39" s="25">
        <f t="shared" si="1"/>
        <v>0.26807952284718622</v>
      </c>
    </row>
    <row r="40" spans="1:24" ht="18" x14ac:dyDescent="0.35">
      <c r="A40" s="14">
        <v>54</v>
      </c>
      <c r="B40" s="1">
        <f>'PRIMA ELABORAZIONE'!B40</f>
        <v>0.22093285529128581</v>
      </c>
      <c r="C40" s="1">
        <f>'PRIMA ELABORAZIONE'!C40</f>
        <v>0.17784256559766765</v>
      </c>
      <c r="D40" s="1">
        <f>'PRIMA ELABORAZIONE'!D40</f>
        <v>0.24781341107871721</v>
      </c>
      <c r="E40" s="1">
        <f>'PRIMA ELABORAZIONE'!E40</f>
        <v>0.67999999999999994</v>
      </c>
      <c r="F40" s="1">
        <f>'PRIMA ELABORAZIONE'!F40</f>
        <v>0.35000000000000009</v>
      </c>
      <c r="G40" s="1">
        <f>'PRIMA ELABORAZIONE'!G40</f>
        <v>0.8</v>
      </c>
      <c r="H40" s="1">
        <f>'PRIMA ELABORAZIONE'!H40</f>
        <v>0.7</v>
      </c>
      <c r="I40" s="12">
        <f>(B40*PESI!$C$2)+C40*PESI!$C$3+D40*PESI!$C$4+E40*PESI!$C$5+F40*PESI!$C$6+G40*PESI!$C$7+H40*PESI!$C$8</f>
        <v>0.39695138680630054</v>
      </c>
      <c r="K40" s="24">
        <f t="shared" si="0"/>
        <v>0.26636749773340834</v>
      </c>
      <c r="W40" s="12">
        <f>(B40*PESI!$B$2)+C40*PESI!$B$3+D40*PESI!$B$4+E40*PESI!$B$5+F40*PESI!$B$6+G40*PESI!$B$7+H40*PESI!$B$8</f>
        <v>0.45379840456681009</v>
      </c>
      <c r="X40" s="25">
        <f t="shared" si="1"/>
        <v>0.40723216633487724</v>
      </c>
    </row>
    <row r="41" spans="1:24" ht="18" x14ac:dyDescent="0.35">
      <c r="A41" s="14">
        <v>55</v>
      </c>
      <c r="B41" s="1">
        <f>'PRIMA ELABORAZIONE'!B41</f>
        <v>0.17123440245391461</v>
      </c>
      <c r="C41" s="1">
        <f>'PRIMA ELABORAZIONE'!C41</f>
        <v>0.20116618075801748</v>
      </c>
      <c r="D41" s="1">
        <f>'PRIMA ELABORAZIONE'!D41</f>
        <v>0.35860058309037907</v>
      </c>
      <c r="E41" s="1">
        <f>'PRIMA ELABORAZIONE'!E41</f>
        <v>0.67999999999999994</v>
      </c>
      <c r="F41" s="1">
        <f>'PRIMA ELABORAZIONE'!F41</f>
        <v>0.7</v>
      </c>
      <c r="G41" s="1">
        <f>'PRIMA ELABORAZIONE'!G41</f>
        <v>0.8</v>
      </c>
      <c r="H41" s="1">
        <f>'PRIMA ELABORAZIONE'!H41</f>
        <v>0.35000000000000009</v>
      </c>
      <c r="I41" s="12">
        <f>(B41*PESI!$C$2)+C41*PESI!$C$3+D41*PESI!$C$4+E41*PESI!$C$5+F41*PESI!$C$6+G41*PESI!$C$7+H41*PESI!$C$8</f>
        <v>0.40279693880589845</v>
      </c>
      <c r="K41" s="24">
        <f t="shared" si="0"/>
        <v>0.27888359150869196</v>
      </c>
      <c r="W41" s="12">
        <f>(B41*PESI!$B$2)+C41*PESI!$B$3+D41*PESI!$B$4+E41*PESI!$B$5+F41*PESI!$B$6+G41*PESI!$B$7+H41*PESI!$B$8</f>
        <v>0.46585730947175868</v>
      </c>
      <c r="X41" s="25">
        <f t="shared" si="1"/>
        <v>0.43901826458388882</v>
      </c>
    </row>
    <row r="42" spans="1:24" ht="18" x14ac:dyDescent="0.35">
      <c r="A42" s="14">
        <v>56</v>
      </c>
      <c r="B42" s="1">
        <f>'PRIMA ELABORAZIONE'!B42</f>
        <v>0.14129280760119947</v>
      </c>
      <c r="C42" s="1">
        <f>'PRIMA ELABORAZIONE'!C42</f>
        <v>0.14868804664723032</v>
      </c>
      <c r="D42" s="1">
        <f>'PRIMA ELABORAZIONE'!D42</f>
        <v>0.32361516034985427</v>
      </c>
      <c r="E42" s="1">
        <f>'PRIMA ELABORAZIONE'!E42</f>
        <v>0.76</v>
      </c>
      <c r="F42" s="1">
        <f>'PRIMA ELABORAZIONE'!F42</f>
        <v>0.60000000000000009</v>
      </c>
      <c r="G42" s="1">
        <f>'PRIMA ELABORAZIONE'!G42</f>
        <v>0.8</v>
      </c>
      <c r="H42" s="1">
        <f>'PRIMA ELABORAZIONE'!H42</f>
        <v>0.75</v>
      </c>
      <c r="I42" s="12">
        <f>(B42*PESI!$C$2)+C42*PESI!$C$3+D42*PESI!$C$4+E42*PESI!$C$5+F42*PESI!$C$6+G42*PESI!$C$7+H42*PESI!$C$8</f>
        <v>0.4347750969440316</v>
      </c>
      <c r="K42" s="24">
        <f t="shared" si="0"/>
        <v>0.34735302365902698</v>
      </c>
      <c r="W42" s="12">
        <f>(B42*PESI!$B$2)+C42*PESI!$B$3+D42*PESI!$B$4+E42*PESI!$B$5+F42*PESI!$B$6+G42*PESI!$B$7+H42*PESI!$B$8</f>
        <v>0.50337085922832625</v>
      </c>
      <c r="X42" s="25">
        <f t="shared" si="1"/>
        <v>0.53790032623296236</v>
      </c>
    </row>
    <row r="43" spans="1:24" ht="18" x14ac:dyDescent="0.35">
      <c r="A43" s="14">
        <v>57</v>
      </c>
      <c r="B43" s="1">
        <f>'PRIMA ELABORAZIONE'!B43</f>
        <v>0.26987830126748469</v>
      </c>
      <c r="C43" s="1">
        <f>'PRIMA ELABORAZIONE'!C43</f>
        <v>0.21865889212827988</v>
      </c>
      <c r="D43" s="1">
        <f>'PRIMA ELABORAZIONE'!D43</f>
        <v>0.24781341107871721</v>
      </c>
      <c r="E43" s="1">
        <f>'PRIMA ELABORAZIONE'!E43</f>
        <v>0.64</v>
      </c>
      <c r="F43" s="1">
        <f>'PRIMA ELABORAZIONE'!F43</f>
        <v>0.55000000000000004</v>
      </c>
      <c r="G43" s="1">
        <f>'PRIMA ELABORAZIONE'!G43</f>
        <v>0.84</v>
      </c>
      <c r="H43" s="1">
        <f>'PRIMA ELABORAZIONE'!H43</f>
        <v>0.75</v>
      </c>
      <c r="I43" s="12">
        <f>(B43*PESI!$C$2)+C43*PESI!$C$3+D43*PESI!$C$4+E43*PESI!$C$5+F43*PESI!$C$6+G43*PESI!$C$7+H43*PESI!$C$8</f>
        <v>0.44464353061327544</v>
      </c>
      <c r="K43" s="24">
        <f t="shared" si="0"/>
        <v>0.36848263489641198</v>
      </c>
      <c r="W43" s="12">
        <f>(B43*PESI!$B$2)+C43*PESI!$B$3+D43*PESI!$B$4+E43*PESI!$B$5+F43*PESI!$B$6+G43*PESI!$B$7+H43*PESI!$B$8</f>
        <v>0.50233580063921168</v>
      </c>
      <c r="X43" s="25">
        <f t="shared" si="1"/>
        <v>0.53517201265337866</v>
      </c>
    </row>
    <row r="44" spans="1:24" ht="18" x14ac:dyDescent="0.35">
      <c r="A44" s="14">
        <v>59</v>
      </c>
      <c r="B44" s="1">
        <f>'PRIMA ELABORAZIONE'!B44</f>
        <v>0.35653171837840825</v>
      </c>
      <c r="C44" s="1">
        <f>'PRIMA ELABORAZIONE'!C44</f>
        <v>0.35860058309037907</v>
      </c>
      <c r="D44" s="1">
        <f>'PRIMA ELABORAZIONE'!D44</f>
        <v>0.30612244897959184</v>
      </c>
      <c r="E44" s="1">
        <f>'PRIMA ELABORAZIONE'!E44</f>
        <v>0.72</v>
      </c>
      <c r="F44" s="1">
        <f>'PRIMA ELABORAZIONE'!F44</f>
        <v>0.60000000000000009</v>
      </c>
      <c r="G44" s="1">
        <f>'PRIMA ELABORAZIONE'!G44</f>
        <v>0.67999999999999994</v>
      </c>
      <c r="H44" s="1">
        <f>'PRIMA ELABORAZIONE'!H44</f>
        <v>0.55000000000000004</v>
      </c>
      <c r="I44" s="12">
        <f>(B44*PESI!$C$2)+C44*PESI!$C$3+D44*PESI!$C$4+E44*PESI!$C$5+F44*PESI!$C$6+G44*PESI!$C$7+H44*PESI!$C$8</f>
        <v>0.47907267692210442</v>
      </c>
      <c r="K44" s="24">
        <f t="shared" si="0"/>
        <v>0.44219995429309256</v>
      </c>
      <c r="W44" s="12">
        <f>(B44*PESI!$B$2)+C44*PESI!$B$3+D44*PESI!$B$4+E44*PESI!$B$5+F44*PESI!$B$6+G44*PESI!$B$7+H44*PESI!$B$8</f>
        <v>0.51017925006405418</v>
      </c>
      <c r="X44" s="25">
        <f t="shared" si="1"/>
        <v>0.55584658103204521</v>
      </c>
    </row>
    <row r="46" spans="1:24" x14ac:dyDescent="0.3">
      <c r="B46" s="9"/>
      <c r="L46" s="9"/>
    </row>
  </sheetData>
  <mergeCells count="2">
    <mergeCell ref="B1:I1"/>
    <mergeCell ref="W1:X1"/>
  </mergeCells>
  <conditionalFormatting sqref="B3:I44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44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F4" sqref="F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4.4" customHeight="1" x14ac:dyDescent="0.3">
      <c r="B2" s="31" t="s">
        <v>24</v>
      </c>
      <c r="C2" s="31"/>
    </row>
    <row r="3" spans="2:4" ht="14.4" customHeight="1" x14ac:dyDescent="0.3">
      <c r="B3" s="31"/>
      <c r="C3" s="31"/>
      <c r="D3" s="18"/>
    </row>
    <row r="4" spans="2:4" ht="72" x14ac:dyDescent="0.3">
      <c r="B4" s="5" t="s">
        <v>37</v>
      </c>
      <c r="C4" s="19" t="s">
        <v>38</v>
      </c>
    </row>
    <row r="5" spans="2:4" x14ac:dyDescent="0.3">
      <c r="C5" s="19"/>
      <c r="D5" s="18"/>
    </row>
    <row r="6" spans="2:4" x14ac:dyDescent="0.3">
      <c r="B6" s="5" t="s">
        <v>36</v>
      </c>
      <c r="C6" s="20" t="s">
        <v>25</v>
      </c>
      <c r="D6" s="18"/>
    </row>
    <row r="7" spans="2:4" x14ac:dyDescent="0.3">
      <c r="C7" s="20"/>
      <c r="D7" s="18"/>
    </row>
    <row r="8" spans="2:4" ht="28.8" x14ac:dyDescent="0.3">
      <c r="B8" s="5" t="s">
        <v>26</v>
      </c>
      <c r="C8" s="19" t="s">
        <v>39</v>
      </c>
      <c r="D8" s="18"/>
    </row>
    <row r="9" spans="2:4" x14ac:dyDescent="0.3">
      <c r="C9" s="19"/>
      <c r="D9" s="18"/>
    </row>
    <row r="10" spans="2:4" ht="24" x14ac:dyDescent="0.3">
      <c r="B10" s="5" t="s">
        <v>10</v>
      </c>
      <c r="C10" s="20" t="s">
        <v>40</v>
      </c>
      <c r="D10" s="18"/>
    </row>
    <row r="11" spans="2:4" ht="24" x14ac:dyDescent="0.3">
      <c r="B11" s="5" t="s">
        <v>11</v>
      </c>
      <c r="C11" s="20" t="s">
        <v>41</v>
      </c>
      <c r="D11" s="18"/>
    </row>
    <row r="12" spans="2:4" x14ac:dyDescent="0.3">
      <c r="C12" s="20"/>
      <c r="D12" s="34"/>
    </row>
    <row r="13" spans="2:4" ht="43.2" x14ac:dyDescent="0.3">
      <c r="C13" s="19" t="s">
        <v>42</v>
      </c>
      <c r="D13" s="34"/>
    </row>
    <row r="14" spans="2:4" x14ac:dyDescent="0.3">
      <c r="B14" s="8" t="s">
        <v>43</v>
      </c>
      <c r="C14" s="20" t="s">
        <v>27</v>
      </c>
      <c r="D14" s="34"/>
    </row>
    <row r="15" spans="2:4" x14ac:dyDescent="0.3">
      <c r="B15" s="8" t="s">
        <v>12</v>
      </c>
      <c r="C15" s="20" t="s">
        <v>28</v>
      </c>
      <c r="D15" s="34"/>
    </row>
    <row r="16" spans="2:4" x14ac:dyDescent="0.3">
      <c r="B16" s="5" t="s">
        <v>13</v>
      </c>
      <c r="C16" s="20" t="s">
        <v>29</v>
      </c>
    </row>
    <row r="17" spans="2:3" x14ac:dyDescent="0.3">
      <c r="B17" s="5" t="s">
        <v>14</v>
      </c>
      <c r="C17" s="20" t="s">
        <v>29</v>
      </c>
    </row>
    <row r="18" spans="2:3" x14ac:dyDescent="0.3">
      <c r="B18" s="32"/>
      <c r="C18" s="33"/>
    </row>
    <row r="20" spans="2:3" ht="14.4" customHeight="1" x14ac:dyDescent="0.3">
      <c r="B20" s="31" t="s">
        <v>30</v>
      </c>
      <c r="C20" s="31"/>
    </row>
    <row r="21" spans="2:3" ht="14.4" customHeight="1" x14ac:dyDescent="0.3">
      <c r="B21" s="31"/>
      <c r="C21" s="31"/>
    </row>
    <row r="23" spans="2:3" ht="57.6" x14ac:dyDescent="0.3">
      <c r="B23" s="5" t="s">
        <v>15</v>
      </c>
      <c r="C23" s="18" t="s">
        <v>44</v>
      </c>
    </row>
    <row r="24" spans="2:3" x14ac:dyDescent="0.3">
      <c r="C24" s="18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2025-07-04T09:37:39Z</dcterms:modified>
</cp:coreProperties>
</file>