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ownloads\"/>
    </mc:Choice>
  </mc:AlternateContent>
  <xr:revisionPtr revIDLastSave="0" documentId="13_ncr:1_{641914DE-4C8B-4189-8839-347F51B03835}" xr6:coauthVersionLast="47" xr6:coauthVersionMax="47" xr10:uidLastSave="{00000000-0000-0000-0000-000000000000}"/>
  <bookViews>
    <workbookView xWindow="-120" yWindow="-120" windowWidth="29040" windowHeight="15840" activeTab="2" xr2:uid="{BC8A1312-134A-4162-B7F6-6F5C572D5708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3" l="1"/>
  <c r="N6" i="3"/>
  <c r="P5" i="3"/>
  <c r="O5" i="3"/>
  <c r="N5" i="3"/>
  <c r="M5" i="3"/>
  <c r="L5" i="3"/>
  <c r="K5" i="3"/>
  <c r="J5" i="3"/>
  <c r="I5" i="3"/>
  <c r="H5" i="3"/>
  <c r="G5" i="3"/>
  <c r="F5" i="3"/>
  <c r="H4" i="3"/>
  <c r="I4" i="3"/>
  <c r="J4" i="3"/>
  <c r="K4" i="3"/>
  <c r="L4" i="3"/>
  <c r="M4" i="3"/>
  <c r="G4" i="3"/>
  <c r="F2" i="3"/>
  <c r="P2" i="3"/>
  <c r="O2" i="3"/>
  <c r="N2" i="3"/>
  <c r="M2" i="3"/>
  <c r="L2" i="3"/>
  <c r="K2" i="3"/>
  <c r="J2" i="3"/>
  <c r="I2" i="3"/>
  <c r="H2" i="3"/>
  <c r="G2" i="3"/>
  <c r="L7" i="1"/>
  <c r="M7" i="1"/>
  <c r="K7" i="1"/>
  <c r="C6" i="1"/>
  <c r="D6" i="1"/>
  <c r="E6" i="1"/>
  <c r="F6" i="1"/>
  <c r="G6" i="1"/>
  <c r="H6" i="1"/>
  <c r="I6" i="1"/>
  <c r="J6" i="1"/>
  <c r="B6" i="1"/>
</calcChain>
</file>

<file path=xl/sharedStrings.xml><?xml version="1.0" encoding="utf-8"?>
<sst xmlns="http://schemas.openxmlformats.org/spreadsheetml/2006/main" count="112" uniqueCount="79">
  <si>
    <t>EU patent</t>
  </si>
  <si>
    <t>Propulsion systems for space</t>
  </si>
  <si>
    <t>• Cosmonautics</t>
  </si>
  <si>
    <t>• Quantum Technologies and Space</t>
  </si>
  <si>
    <t>• Spaceborne Sensing and Green Applications</t>
  </si>
  <si>
    <t>total</t>
  </si>
  <si>
    <t>WITHOUT COS</t>
  </si>
  <si>
    <t>market size</t>
  </si>
  <si>
    <t>US</t>
  </si>
  <si>
    <t>patent</t>
  </si>
  <si>
    <t>gross poutput</t>
  </si>
  <si>
    <t>公司</t>
  </si>
  <si>
    <t>成立时间</t>
  </si>
  <si>
    <t>TTC种类</t>
  </si>
  <si>
    <t>领头项目（卫星）</t>
  </si>
  <si>
    <t>千亿航天</t>
  </si>
  <si>
    <t>研发人员</t>
  </si>
  <si>
    <t>星辰航线</t>
  </si>
  <si>
    <t>深蓝航天</t>
  </si>
  <si>
    <t>星途探索</t>
  </si>
  <si>
    <t>人员</t>
  </si>
  <si>
    <t>天兵科技</t>
  </si>
  <si>
    <t>空天引擎</t>
  </si>
  <si>
    <t>东方空间</t>
  </si>
  <si>
    <t>火箭派</t>
  </si>
  <si>
    <t>翎客航天</t>
  </si>
  <si>
    <t>零壹空间</t>
  </si>
  <si>
    <t>蓝剑航天</t>
  </si>
  <si>
    <t>星际荣耀</t>
  </si>
  <si>
    <t xml:space="preserve">人员 </t>
  </si>
  <si>
    <t>大航跃迁</t>
  </si>
  <si>
    <t>航天科工火箭技术有限公司</t>
  </si>
  <si>
    <t>星河动力</t>
  </si>
  <si>
    <t>中科宇航</t>
  </si>
  <si>
    <t>宇石空间</t>
  </si>
  <si>
    <t>中国长征火箭有限公司</t>
  </si>
  <si>
    <t>时空道宇</t>
  </si>
  <si>
    <t>吉利星座</t>
  </si>
  <si>
    <t>火眼位置</t>
  </si>
  <si>
    <t>北京未来导航科技有限公司</t>
  </si>
  <si>
    <t>公有私</t>
  </si>
  <si>
    <t>联合研发，公有私</t>
  </si>
  <si>
    <t>椭圆时空</t>
  </si>
  <si>
    <t>星池计划</t>
  </si>
  <si>
    <t>九天微星</t>
  </si>
  <si>
    <t>混合制</t>
  </si>
  <si>
    <r>
      <t>国电高科</t>
    </r>
    <r>
      <rPr>
        <sz val="12"/>
        <color theme="1"/>
        <rFont val="Palatino Linotype"/>
        <family val="1"/>
      </rPr>
      <t xml:space="preserve"> </t>
    </r>
  </si>
  <si>
    <t>天启卫星</t>
  </si>
  <si>
    <t>海欧科微航天</t>
  </si>
  <si>
    <t xml:space="preserve">千乘探索公司 </t>
  </si>
  <si>
    <t>千乘星座</t>
  </si>
  <si>
    <t>自动驾驶</t>
  </si>
  <si>
    <t xml:space="preserve">银河航天 </t>
  </si>
  <si>
    <t>合作研发</t>
  </si>
  <si>
    <t>小蜘蛛网</t>
  </si>
  <si>
    <r>
      <t>和德宇航</t>
    </r>
    <r>
      <rPr>
        <sz val="12"/>
        <color theme="1"/>
        <rFont val="Palatino Linotype"/>
        <family val="1"/>
      </rPr>
      <t xml:space="preserve"> </t>
    </r>
  </si>
  <si>
    <t>天行者</t>
  </si>
  <si>
    <t xml:space="preserve">极光星通 </t>
  </si>
  <si>
    <t>极光星座</t>
  </si>
  <si>
    <t>长光卫星</t>
  </si>
  <si>
    <t>吉林一号</t>
  </si>
  <si>
    <t>微纳星空</t>
  </si>
  <si>
    <t>零重空间</t>
  </si>
  <si>
    <t>灵鹊星座</t>
  </si>
  <si>
    <t>湖南航升卫星</t>
  </si>
  <si>
    <r>
      <t>中安国通</t>
    </r>
    <r>
      <rPr>
        <sz val="12"/>
        <color theme="1"/>
        <rFont val="Palatino Linotype"/>
        <family val="1"/>
      </rPr>
      <t xml:space="preserve"> </t>
    </r>
  </si>
  <si>
    <t>智星空间</t>
  </si>
  <si>
    <t>智星星座</t>
  </si>
  <si>
    <t>云遥卫星</t>
  </si>
  <si>
    <t>天仪研究院</t>
  </si>
  <si>
    <t xml:space="preserve">蔚星科技 </t>
  </si>
  <si>
    <t xml:space="preserve">格斯航天 </t>
  </si>
  <si>
    <t>联合研发</t>
  </si>
  <si>
    <t>千帆卫星制造者</t>
  </si>
  <si>
    <t xml:space="preserve">规模 </t>
  </si>
  <si>
    <t>dollar</t>
  </si>
  <si>
    <t>火箭成立年份</t>
  </si>
  <si>
    <t>Y</t>
  </si>
  <si>
    <t>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</si>
</sst>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€-2]\ * #,##0.00_ ;_ [$€-2]\ * \-#,##0.00_ ;_ [$€-2]\ * &quot;-&quot;??_ ;_ @_ "/>
    <numFmt numFmtId="165" formatCode="_-[$$-409]* #,##0.00_ ;_-[$$-409]* \-#,##0.00\ ;_-[$$-409]* &quot;-&quot;??_ ;_-@_ "/>
  </numFmts>
  <fonts count="5" x14ac:knownFonts="1">
    <font>
      <sz val="11"/>
      <color theme="1"/>
      <name val="Aptos Narrow"/>
      <family val="2"/>
      <charset val="134"/>
      <scheme val="minor"/>
    </font>
    <font>
      <b/>
      <sz val="20"/>
      <color rgb="FF333333"/>
      <name val="Arial"/>
      <family val="2"/>
    </font>
    <font>
      <u/>
      <sz val="11"/>
      <color theme="10"/>
      <name val="Aptos Narrow"/>
      <family val="2"/>
      <charset val="134"/>
      <scheme val="minor"/>
    </font>
    <font>
      <sz val="12"/>
      <color theme="1"/>
      <name val="DengXian"/>
    </font>
    <font>
      <sz val="12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1"/>
    <xf numFmtId="164" fontId="0" fillId="0" borderId="0" xfId="0" applyNumberFormat="1"/>
    <xf numFmtId="165" fontId="0" fillId="0" borderId="0" xfId="0" applyNumberFormat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EU patents</a:t>
            </a:r>
            <a:r>
              <a:rPr lang="en-GB" baseline="0"/>
              <a:t> filed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Sheet1!$B$1:$J$1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Sheet1!$B$6:$J$6</c:f>
              <c:numCache>
                <c:formatCode>General</c:formatCode>
                <c:ptCount val="9"/>
                <c:pt idx="0">
                  <c:v>194</c:v>
                </c:pt>
                <c:pt idx="1">
                  <c:v>264</c:v>
                </c:pt>
                <c:pt idx="2">
                  <c:v>322</c:v>
                </c:pt>
                <c:pt idx="3">
                  <c:v>361</c:v>
                </c:pt>
                <c:pt idx="4">
                  <c:v>470</c:v>
                </c:pt>
                <c:pt idx="5">
                  <c:v>441</c:v>
                </c:pt>
                <c:pt idx="6">
                  <c:v>438</c:v>
                </c:pt>
                <c:pt idx="7">
                  <c:v>424</c:v>
                </c:pt>
                <c:pt idx="8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00-4F2A-9AEB-D14F8C686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8059280"/>
        <c:axId val="888683280"/>
      </c:lineChart>
      <c:catAx>
        <c:axId val="23805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683280"/>
        <c:crosses val="autoZero"/>
        <c:auto val="1"/>
        <c:lblAlgn val="ctr"/>
        <c:lblOffset val="100"/>
        <c:noMultiLvlLbl val="0"/>
      </c:catAx>
      <c:valAx>
        <c:axId val="88868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059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Launch vehicle company formation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Sheet3!$F$1:$P$1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Sheet3!$F$5:$P$5</c:f>
              <c:numCache>
                <c:formatCode>General</c:formatCode>
                <c:ptCount val="11"/>
                <c:pt idx="0">
                  <c:v>2</c:v>
                </c:pt>
                <c:pt idx="1">
                  <c:v>6</c:v>
                </c:pt>
                <c:pt idx="2">
                  <c:v>7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1-49D5-A9A9-F8EB8EF7D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19706992"/>
        <c:axId val="1919723792"/>
      </c:barChart>
      <c:catAx>
        <c:axId val="191970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23792"/>
        <c:crosses val="autoZero"/>
        <c:auto val="1"/>
        <c:lblAlgn val="ctr"/>
        <c:lblOffset val="100"/>
        <c:noMultiLvlLbl val="0"/>
      </c:catAx>
      <c:valAx>
        <c:axId val="191972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70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Patent filed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U.S.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Sheet4!$B$1:$G$1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Sheet4!$B$2:$G$2</c:f>
              <c:numCache>
                <c:formatCode>General</c:formatCode>
                <c:ptCount val="6"/>
                <c:pt idx="0">
                  <c:v>361</c:v>
                </c:pt>
                <c:pt idx="1">
                  <c:v>470</c:v>
                </c:pt>
                <c:pt idx="2">
                  <c:v>441</c:v>
                </c:pt>
                <c:pt idx="3">
                  <c:v>438</c:v>
                </c:pt>
                <c:pt idx="4">
                  <c:v>424</c:v>
                </c:pt>
                <c:pt idx="5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0B-41E1-9FF1-48CB2DC5D750}"/>
            </c:ext>
          </c:extLst>
        </c:ser>
        <c:ser>
          <c:idx val="1"/>
          <c:order val="1"/>
          <c:tx>
            <c:v>Europe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Sheet4!$B$1:$G$1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Sheet4!$B$3:$G$3</c:f>
              <c:numCache>
                <c:formatCode>General</c:formatCode>
                <c:ptCount val="6"/>
                <c:pt idx="0">
                  <c:v>118</c:v>
                </c:pt>
                <c:pt idx="1">
                  <c:v>141</c:v>
                </c:pt>
                <c:pt idx="2">
                  <c:v>134</c:v>
                </c:pt>
                <c:pt idx="3">
                  <c:v>126</c:v>
                </c:pt>
                <c:pt idx="4">
                  <c:v>117</c:v>
                </c:pt>
                <c:pt idx="5">
                  <c:v>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0B-41E1-9FF1-48CB2DC5D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0550656"/>
        <c:axId val="604691712"/>
      </c:lineChart>
      <c:catAx>
        <c:axId val="136055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4691712"/>
        <c:crosses val="autoZero"/>
        <c:auto val="1"/>
        <c:lblAlgn val="ctr"/>
        <c:lblOffset val="100"/>
        <c:noMultiLvlLbl val="0"/>
      </c:catAx>
      <c:valAx>
        <c:axId val="60469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55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</a:t>
            </a:r>
            <a:r>
              <a:rPr lang="en-US" altLang="zh-CN"/>
              <a:t>uropean market</a:t>
            </a:r>
            <a:r>
              <a:rPr lang="en-US" altLang="zh-CN" baseline="0"/>
              <a:t> size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Sheet1!$B$1:$J$1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Sheet1!$B$9:$J$9</c:f>
              <c:numCache>
                <c:formatCode>_ [$€-2]\ * #,##0.00_ ;_ [$€-2]\ * \-#,##0.00_ ;_ [$€-2]\ * "-"??_ ;_ @_ </c:formatCode>
                <c:ptCount val="9"/>
                <c:pt idx="0">
                  <c:v>5707</c:v>
                </c:pt>
                <c:pt idx="1">
                  <c:v>6255</c:v>
                </c:pt>
                <c:pt idx="2">
                  <c:v>6391</c:v>
                </c:pt>
                <c:pt idx="3">
                  <c:v>6601</c:v>
                </c:pt>
                <c:pt idx="4">
                  <c:v>6913</c:v>
                </c:pt>
                <c:pt idx="5">
                  <c:v>7279</c:v>
                </c:pt>
                <c:pt idx="6">
                  <c:v>7589</c:v>
                </c:pt>
                <c:pt idx="7">
                  <c:v>8204</c:v>
                </c:pt>
                <c:pt idx="8">
                  <c:v>8776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9F-4507-9686-6AAA21A11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6523791"/>
        <c:axId val="1326523311"/>
      </c:lineChart>
      <c:catAx>
        <c:axId val="1326523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6523311"/>
        <c:crosses val="autoZero"/>
        <c:auto val="1"/>
        <c:lblAlgn val="ctr"/>
        <c:lblOffset val="100"/>
        <c:noMultiLvlLbl val="0"/>
      </c:catAx>
      <c:valAx>
        <c:axId val="132652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6523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comparsion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market size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Sheet1!$B$1:$J$1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Sheet1!$B$9:$J$9</c:f>
              <c:numCache>
                <c:formatCode>_ [$€-2]\ * #,##0.00_ ;_ [$€-2]\ * \-#,##0.00_ ;_ [$€-2]\ * "-"??_ ;_ @_ </c:formatCode>
                <c:ptCount val="9"/>
                <c:pt idx="0">
                  <c:v>5707</c:v>
                </c:pt>
                <c:pt idx="1">
                  <c:v>6255</c:v>
                </c:pt>
                <c:pt idx="2">
                  <c:v>6391</c:v>
                </c:pt>
                <c:pt idx="3">
                  <c:v>6601</c:v>
                </c:pt>
                <c:pt idx="4">
                  <c:v>6913</c:v>
                </c:pt>
                <c:pt idx="5">
                  <c:v>7279</c:v>
                </c:pt>
                <c:pt idx="6">
                  <c:v>7589</c:v>
                </c:pt>
                <c:pt idx="7">
                  <c:v>8204</c:v>
                </c:pt>
                <c:pt idx="8">
                  <c:v>8776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FB-470C-8DFE-28EBA05AC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404639"/>
        <c:axId val="1318405599"/>
      </c:lineChart>
      <c:lineChart>
        <c:grouping val="standard"/>
        <c:varyColors val="0"/>
        <c:ser>
          <c:idx val="0"/>
          <c:order val="0"/>
          <c:tx>
            <c:v>patent filed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Sheet1!$B$1:$J$1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Sheet1!$B$6:$J$6</c:f>
              <c:numCache>
                <c:formatCode>General</c:formatCode>
                <c:ptCount val="9"/>
                <c:pt idx="0">
                  <c:v>194</c:v>
                </c:pt>
                <c:pt idx="1">
                  <c:v>264</c:v>
                </c:pt>
                <c:pt idx="2">
                  <c:v>322</c:v>
                </c:pt>
                <c:pt idx="3">
                  <c:v>361</c:v>
                </c:pt>
                <c:pt idx="4">
                  <c:v>470</c:v>
                </c:pt>
                <c:pt idx="5">
                  <c:v>441</c:v>
                </c:pt>
                <c:pt idx="6">
                  <c:v>438</c:v>
                </c:pt>
                <c:pt idx="7">
                  <c:v>424</c:v>
                </c:pt>
                <c:pt idx="8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FB-470C-8DFE-28EBA05AC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094031"/>
        <c:axId val="1308094511"/>
      </c:lineChart>
      <c:catAx>
        <c:axId val="1318404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405599"/>
        <c:crosses val="autoZero"/>
        <c:auto val="1"/>
        <c:lblAlgn val="ctr"/>
        <c:lblOffset val="100"/>
        <c:noMultiLvlLbl val="0"/>
      </c:catAx>
      <c:valAx>
        <c:axId val="131840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8404639"/>
        <c:crosses val="autoZero"/>
        <c:crossBetween val="between"/>
      </c:valAx>
      <c:valAx>
        <c:axId val="1308094511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8094031"/>
        <c:crosses val="max"/>
        <c:crossBetween val="between"/>
      </c:valAx>
      <c:catAx>
        <c:axId val="13080940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80945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Patent filed by NASA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Sheet2!$B$2:$M$2</c:f>
              <c:numCache>
                <c:formatCode>General</c:formatCode>
                <c:ptCount val="12"/>
                <c:pt idx="0">
                  <c:v>118</c:v>
                </c:pt>
                <c:pt idx="1">
                  <c:v>141</c:v>
                </c:pt>
                <c:pt idx="2">
                  <c:v>134</c:v>
                </c:pt>
                <c:pt idx="3">
                  <c:v>126</c:v>
                </c:pt>
                <c:pt idx="4">
                  <c:v>117</c:v>
                </c:pt>
                <c:pt idx="5">
                  <c:v>173</c:v>
                </c:pt>
                <c:pt idx="6">
                  <c:v>103</c:v>
                </c:pt>
                <c:pt idx="7">
                  <c:v>89</c:v>
                </c:pt>
                <c:pt idx="8">
                  <c:v>63</c:v>
                </c:pt>
                <c:pt idx="9">
                  <c:v>75</c:v>
                </c:pt>
                <c:pt idx="10">
                  <c:v>30</c:v>
                </c:pt>
                <c:pt idx="1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28-49B7-9C21-A1272507F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6526463"/>
        <c:axId val="1326526943"/>
      </c:lineChart>
      <c:catAx>
        <c:axId val="13265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6526943"/>
        <c:crosses val="autoZero"/>
        <c:auto val="1"/>
        <c:lblAlgn val="ctr"/>
        <c:lblOffset val="100"/>
        <c:noMultiLvlLbl val="0"/>
      </c:catAx>
      <c:valAx>
        <c:axId val="132652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6526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Gross</a:t>
            </a:r>
            <a:r>
              <a:rPr lang="en-GB" baseline="0"/>
              <a:t> output of U.S. space industry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Sheet2!$B$3:$M$3</c:f>
              <c:numCache>
                <c:formatCode>_-[$$-409]* #,##0.00_ ;_-[$$-409]* \-#,##0.00\ ;_-[$$-409]* "-"??_ ;_-@_ </c:formatCode>
                <c:ptCount val="12"/>
                <c:pt idx="0">
                  <c:v>177.5</c:v>
                </c:pt>
                <c:pt idx="1">
                  <c:v>195.1</c:v>
                </c:pt>
                <c:pt idx="2">
                  <c:v>198.2</c:v>
                </c:pt>
                <c:pt idx="3">
                  <c:v>205.2</c:v>
                </c:pt>
                <c:pt idx="4">
                  <c:v>204.8</c:v>
                </c:pt>
                <c:pt idx="5">
                  <c:v>207.9</c:v>
                </c:pt>
                <c:pt idx="6">
                  <c:v>209.1</c:v>
                </c:pt>
                <c:pt idx="7">
                  <c:v>216.5</c:v>
                </c:pt>
                <c:pt idx="8">
                  <c:v>209.5</c:v>
                </c:pt>
                <c:pt idx="9">
                  <c:v>214.3</c:v>
                </c:pt>
                <c:pt idx="10">
                  <c:v>234.6</c:v>
                </c:pt>
                <c:pt idx="11">
                  <c:v>240.9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1B-4450-A2DE-DF61707C2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0080927"/>
        <c:axId val="1560079967"/>
      </c:lineChart>
      <c:catAx>
        <c:axId val="156008092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079967"/>
        <c:crosses val="autoZero"/>
        <c:auto val="1"/>
        <c:lblAlgn val="ctr"/>
        <c:lblOffset val="100"/>
        <c:noMultiLvlLbl val="0"/>
      </c:catAx>
      <c:valAx>
        <c:axId val="1560079967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0080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comparsion</a:t>
            </a:r>
          </a:p>
        </c:rich>
      </c:tx>
      <c:layout>
        <c:manualLayout>
          <c:xMode val="edge"/>
          <c:yMode val="edge"/>
          <c:x val="1.5266841644792823E-4"/>
          <c:y val="0.412037037037037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gross output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Sheet2!$B$3:$M$3</c:f>
              <c:numCache>
                <c:formatCode>_-[$$-409]* #,##0.00_ ;_-[$$-409]* \-#,##0.00\ ;_-[$$-409]* "-"??_ ;_-@_ </c:formatCode>
                <c:ptCount val="12"/>
                <c:pt idx="0">
                  <c:v>177.5</c:v>
                </c:pt>
                <c:pt idx="1">
                  <c:v>195.1</c:v>
                </c:pt>
                <c:pt idx="2">
                  <c:v>198.2</c:v>
                </c:pt>
                <c:pt idx="3">
                  <c:v>205.2</c:v>
                </c:pt>
                <c:pt idx="4">
                  <c:v>204.8</c:v>
                </c:pt>
                <c:pt idx="5">
                  <c:v>207.9</c:v>
                </c:pt>
                <c:pt idx="6">
                  <c:v>209.1</c:v>
                </c:pt>
                <c:pt idx="7">
                  <c:v>216.5</c:v>
                </c:pt>
                <c:pt idx="8">
                  <c:v>209.5</c:v>
                </c:pt>
                <c:pt idx="9">
                  <c:v>214.3</c:v>
                </c:pt>
                <c:pt idx="10">
                  <c:v>234.6</c:v>
                </c:pt>
                <c:pt idx="11">
                  <c:v>240.9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70-4620-9C3D-72FA822C2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166527"/>
        <c:axId val="1562167967"/>
      </c:lineChart>
      <c:lineChart>
        <c:grouping val="standard"/>
        <c:varyColors val="0"/>
        <c:ser>
          <c:idx val="0"/>
          <c:order val="0"/>
          <c:tx>
            <c:v>patent filed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Sheet2!$B$1:$M$1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Sheet2!$B$2:$M$2</c:f>
              <c:numCache>
                <c:formatCode>General</c:formatCode>
                <c:ptCount val="12"/>
                <c:pt idx="0">
                  <c:v>118</c:v>
                </c:pt>
                <c:pt idx="1">
                  <c:v>141</c:v>
                </c:pt>
                <c:pt idx="2">
                  <c:v>134</c:v>
                </c:pt>
                <c:pt idx="3">
                  <c:v>126</c:v>
                </c:pt>
                <c:pt idx="4">
                  <c:v>117</c:v>
                </c:pt>
                <c:pt idx="5">
                  <c:v>173</c:v>
                </c:pt>
                <c:pt idx="6">
                  <c:v>103</c:v>
                </c:pt>
                <c:pt idx="7">
                  <c:v>89</c:v>
                </c:pt>
                <c:pt idx="8">
                  <c:v>63</c:v>
                </c:pt>
                <c:pt idx="9">
                  <c:v>75</c:v>
                </c:pt>
                <c:pt idx="10">
                  <c:v>30</c:v>
                </c:pt>
                <c:pt idx="1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70-4620-9C3D-72FA822C2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741935"/>
        <c:axId val="1306741455"/>
      </c:lineChart>
      <c:catAx>
        <c:axId val="156216652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167967"/>
        <c:crosses val="autoZero"/>
        <c:auto val="1"/>
        <c:lblAlgn val="ctr"/>
        <c:lblOffset val="100"/>
        <c:noMultiLvlLbl val="0"/>
      </c:catAx>
      <c:valAx>
        <c:axId val="1562167967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 billion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166527"/>
        <c:crosses val="autoZero"/>
        <c:crossBetween val="between"/>
      </c:valAx>
      <c:valAx>
        <c:axId val="1306741455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6741935"/>
        <c:crosses val="max"/>
        <c:crossBetween val="between"/>
      </c:valAx>
      <c:catAx>
        <c:axId val="130674193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067414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Number of TTCs Related Company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Sheet3!$G$1:$M$1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Sheet3!$G$2:$M$2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83-4A0C-93D6-490857C70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4636608"/>
        <c:axId val="1654643328"/>
      </c:lineChart>
      <c:catAx>
        <c:axId val="165463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43328"/>
        <c:crosses val="autoZero"/>
        <c:auto val="1"/>
        <c:lblAlgn val="ctr"/>
        <c:lblOffset val="100"/>
        <c:noMultiLvlLbl val="0"/>
      </c:catAx>
      <c:valAx>
        <c:axId val="165464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36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Space</a:t>
            </a:r>
            <a:r>
              <a:rPr lang="en-GB" baseline="0"/>
              <a:t> industry market size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Sheet3!$G$1:$M$1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Sheet3!$G$4:$M$4</c:f>
              <c:numCache>
                <c:formatCode>_-[$$-409]* #,##0.00_ ;_-[$$-409]* \-#,##0.00\ ;_-[$$-409]* "-"??_ ;_-@_ </c:formatCode>
                <c:ptCount val="7"/>
                <c:pt idx="0">
                  <c:v>52.426183844011142</c:v>
                </c:pt>
                <c:pt idx="1">
                  <c:v>61.863509749303624</c:v>
                </c:pt>
                <c:pt idx="2">
                  <c:v>75.472144846796652</c:v>
                </c:pt>
                <c:pt idx="3">
                  <c:v>94.34122562674095</c:v>
                </c:pt>
                <c:pt idx="4">
                  <c:v>116.46657381615599</c:v>
                </c:pt>
                <c:pt idx="5">
                  <c:v>142.08913649025072</c:v>
                </c:pt>
                <c:pt idx="6">
                  <c:v>175.84958217270196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2B-4562-8449-51A4E91F0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4642848"/>
        <c:axId val="1654629888"/>
      </c:lineChart>
      <c:catAx>
        <c:axId val="16546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29888"/>
        <c:crosses val="autoZero"/>
        <c:auto val="1"/>
        <c:lblAlgn val="ctr"/>
        <c:lblOffset val="100"/>
        <c:noMultiLvlLbl val="0"/>
      </c:catAx>
      <c:valAx>
        <c:axId val="165462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bullion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4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comparsion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market size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Sheet3!$G$1:$M$1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Sheet3!$G$4:$M$4</c:f>
              <c:numCache>
                <c:formatCode>_-[$$-409]* #,##0.00_ ;_-[$$-409]* \-#,##0.00\ ;_-[$$-409]* "-"??_ ;_-@_ </c:formatCode>
                <c:ptCount val="7"/>
                <c:pt idx="0">
                  <c:v>52.426183844011142</c:v>
                </c:pt>
                <c:pt idx="1">
                  <c:v>61.863509749303624</c:v>
                </c:pt>
                <c:pt idx="2">
                  <c:v>75.472144846796652</c:v>
                </c:pt>
                <c:pt idx="3">
                  <c:v>94.34122562674095</c:v>
                </c:pt>
                <c:pt idx="4">
                  <c:v>116.46657381615599</c:v>
                </c:pt>
                <c:pt idx="5">
                  <c:v>142.08913649025072</c:v>
                </c:pt>
                <c:pt idx="6">
                  <c:v>175.84958217270196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23-4CB3-A893-712D42C59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506016"/>
        <c:axId val="807506496"/>
      </c:lineChart>
      <c:lineChart>
        <c:grouping val="standard"/>
        <c:varyColors val="0"/>
        <c:ser>
          <c:idx val="0"/>
          <c:order val="0"/>
          <c:tx>
            <c:v>TTCs related company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Sheet3!$G$1:$M$1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Sheet3!$G$2:$M$2</c:f>
              <c:numCache>
                <c:formatCode>General</c:formatCode>
                <c:ptCount val="7"/>
                <c:pt idx="0">
                  <c:v>6</c:v>
                </c:pt>
                <c:pt idx="1">
                  <c:v>7</c:v>
                </c:pt>
                <c:pt idx="2">
                  <c:v>4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23-4CB3-A893-712D42C59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646688"/>
        <c:axId val="1654655328"/>
      </c:lineChart>
      <c:catAx>
        <c:axId val="80750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506496"/>
        <c:crosses val="autoZero"/>
        <c:auto val="1"/>
        <c:lblAlgn val="ctr"/>
        <c:lblOffset val="100"/>
        <c:noMultiLvlLbl val="0"/>
      </c:catAx>
      <c:valAx>
        <c:axId val="80750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506016"/>
        <c:crosses val="autoZero"/>
        <c:crossBetween val="between"/>
      </c:valAx>
      <c:valAx>
        <c:axId val="165465532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4646688"/>
        <c:crosses val="max"/>
        <c:crossBetween val="between"/>
      </c:valAx>
      <c:catAx>
        <c:axId val="1654646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54655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187325</xdr:colOff>
      <xdr:row>15</xdr:row>
      <xdr:rowOff>88900</xdr:rowOff>
    </xdr:from>
    <xdr:to>
      <xdr:col>15</xdr:col>
      <xdr:colOff>644525</xdr:colOff>
      <xdr:row>31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1FCC30-8305-A028-A28C-DE735A49FB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212725</xdr:colOff>
      <xdr:row>17</xdr:row>
      <xdr:rowOff>73025</xdr:rowOff>
    </xdr:from>
    <xdr:to>
      <xdr:col>8</xdr:col>
      <xdr:colOff>663575</xdr:colOff>
      <xdr:row>33</xdr:row>
      <xdr:rowOff>73025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C210A0-31DA-F0F0-A3C6-6FB23F514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</xdr:row>
      <xdr:rowOff>53975</xdr:rowOff>
    </xdr:from>
    <xdr:to>
      <xdr:col>4</xdr:col>
      <xdr:colOff>701675</xdr:colOff>
      <xdr:row>27</xdr:row>
      <xdr:rowOff>53975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CA3385-3B72-B314-E0B7-186734686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4</xdr:row>
      <xdr:rowOff>41275</xdr:rowOff>
    </xdr:from>
    <xdr:to>
      <xdr:col>11</xdr:col>
      <xdr:colOff>53975</xdr:colOff>
      <xdr:row>20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CE4233-6EA4-A265-2480-8D156277D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7</xdr:row>
      <xdr:rowOff>117475</xdr:rowOff>
    </xdr:from>
    <xdr:to>
      <xdr:col>14</xdr:col>
      <xdr:colOff>523875</xdr:colOff>
      <xdr:row>23</xdr:row>
      <xdr:rowOff>117475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7E5623-77C1-71E2-E699-9D05F16615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</xdr:row>
      <xdr:rowOff>101600</xdr:rowOff>
    </xdr:from>
    <xdr:to>
      <xdr:col>6</xdr:col>
      <xdr:colOff>107950</xdr:colOff>
      <xdr:row>25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402C4A-D599-8354-561A-63B578452C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146050</xdr:colOff>
      <xdr:row>5</xdr:row>
      <xdr:rowOff>34925</xdr:rowOff>
    </xdr:from>
    <xdr:to>
      <xdr:col>10</xdr:col>
      <xdr:colOff>574675</xdr:colOff>
      <xdr:row>18</xdr:row>
      <xdr:rowOff>200025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DED7CD-17BD-0FB0-3AFF-9F0371C1A4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104775</xdr:colOff>
      <xdr:row>10</xdr:row>
      <xdr:rowOff>69850</xdr:rowOff>
    </xdr:from>
    <xdr:to>
      <xdr:col>8</xdr:col>
      <xdr:colOff>425450</xdr:colOff>
      <xdr:row>24</xdr:row>
      <xdr:rowOff>31750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A7AC71-7501-09C0-8823-BBD8A37191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295275</xdr:colOff>
      <xdr:row>11</xdr:row>
      <xdr:rowOff>47625</xdr:rowOff>
    </xdr:from>
    <xdr:to>
      <xdr:col>14</xdr:col>
      <xdr:colOff>517525</xdr:colOff>
      <xdr:row>24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05A23A1-3F40-8224-0ED9-EC3692476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60325</xdr:colOff>
      <xdr:row>7</xdr:row>
      <xdr:rowOff>12700</xdr:rowOff>
    </xdr:from>
    <xdr:to>
      <xdr:col>19</xdr:col>
      <xdr:colOff>285750</xdr:colOff>
      <xdr:row>20</xdr:row>
      <xdr:rowOff>174625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1D62004-EBCC-078E-7E71-23E5990D5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12</xdr:row>
      <xdr:rowOff>138112</xdr:rowOff>
    </xdr:from>
    <xdr:to>
      <xdr:col>16</xdr:col>
      <xdr:colOff>190500</xdr:colOff>
      <xdr:row>28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718819-CEA3-6272-F3EC-C7E0B91F2D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spi.or.at/reports/space-borne-sensing-on-the-rise-for-green-applications/" TargetMode="External"/><Relationship Id="rId2" Type="http://schemas.openxmlformats.org/officeDocument/2006/relationships/hyperlink" Target="https://www.espi.or.at/reports/quantum-technologies-and-space/" TargetMode="External"/><Relationship Id="rId1" Type="http://schemas.openxmlformats.org/officeDocument/2006/relationships/hyperlink" Target="https://www.espi.or.at/reports/cosmonautics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1F201-662D-422A-B54B-E2EE5D4BEC0E}">
  <dimension ref="A1:P9"/>
  <sheetViews>
    <sheetView workbookViewId="0">
      <selection activeCell="E6" sqref="E6:J6"/>
    </sheetView>
  </sheetViews>
  <sheetFormatPr defaultRowHeight="13.5" x14ac:dyDescent="0.15"/>
  <cols>
    <col min="2" max="16" width="13.875" bestFit="1" customWidth="1"/>
  </cols>
  <sheetData>
    <row r="1" spans="1:16" x14ac:dyDescent="0.15">
      <c r="A1" t="s">
        <v>0</v>
      </c>
      <c r="B1">
        <v>2009</v>
      </c>
      <c r="C1">
        <v>2010</v>
      </c>
      <c r="D1">
        <v>2011</v>
      </c>
      <c r="E1">
        <v>2012</v>
      </c>
      <c r="F1">
        <v>2013</v>
      </c>
      <c r="G1">
        <v>2014</v>
      </c>
      <c r="H1">
        <v>2015</v>
      </c>
      <c r="I1">
        <v>2016</v>
      </c>
      <c r="J1">
        <v>2017</v>
      </c>
      <c r="K1">
        <v>2018</v>
      </c>
      <c r="L1">
        <v>2019</v>
      </c>
      <c r="M1">
        <v>2020</v>
      </c>
      <c r="N1">
        <v>2021</v>
      </c>
      <c r="O1">
        <v>2022</v>
      </c>
    </row>
    <row r="2" spans="1:16" x14ac:dyDescent="0.15">
      <c r="A2" s="2" t="s">
        <v>2</v>
      </c>
      <c r="B2">
        <v>110</v>
      </c>
      <c r="C2">
        <v>175</v>
      </c>
      <c r="D2">
        <v>220</v>
      </c>
      <c r="E2">
        <v>250</v>
      </c>
      <c r="F2">
        <v>325</v>
      </c>
      <c r="G2">
        <v>325</v>
      </c>
      <c r="H2">
        <v>320</v>
      </c>
      <c r="I2">
        <v>290</v>
      </c>
      <c r="J2">
        <v>280</v>
      </c>
    </row>
    <row r="3" spans="1:16" ht="26.25" x14ac:dyDescent="0.4">
      <c r="A3" s="1" t="s">
        <v>1</v>
      </c>
      <c r="B3">
        <v>31</v>
      </c>
      <c r="C3">
        <v>34</v>
      </c>
      <c r="D3">
        <v>27</v>
      </c>
      <c r="E3">
        <v>46</v>
      </c>
      <c r="F3">
        <v>73</v>
      </c>
      <c r="G3">
        <v>55</v>
      </c>
      <c r="H3">
        <v>54</v>
      </c>
      <c r="I3">
        <v>47</v>
      </c>
      <c r="J3">
        <v>67</v>
      </c>
      <c r="K3">
        <v>62</v>
      </c>
      <c r="L3">
        <v>40</v>
      </c>
      <c r="M3">
        <v>61</v>
      </c>
      <c r="N3">
        <v>50</v>
      </c>
      <c r="O3">
        <v>51</v>
      </c>
    </row>
    <row r="4" spans="1:16" x14ac:dyDescent="0.15">
      <c r="A4" s="2" t="s">
        <v>4</v>
      </c>
      <c r="B4">
        <v>52</v>
      </c>
      <c r="C4">
        <v>50</v>
      </c>
      <c r="D4">
        <v>70</v>
      </c>
      <c r="E4">
        <v>59</v>
      </c>
      <c r="F4">
        <v>62</v>
      </c>
      <c r="G4">
        <v>60</v>
      </c>
      <c r="H4">
        <v>58</v>
      </c>
      <c r="I4">
        <v>70</v>
      </c>
      <c r="J4">
        <v>58</v>
      </c>
      <c r="K4">
        <v>63</v>
      </c>
      <c r="L4">
        <v>80</v>
      </c>
      <c r="M4">
        <v>69</v>
      </c>
      <c r="N4">
        <v>73</v>
      </c>
    </row>
    <row r="5" spans="1:16" x14ac:dyDescent="0.15">
      <c r="A5" s="2" t="s">
        <v>3</v>
      </c>
      <c r="B5">
        <v>1</v>
      </c>
      <c r="C5">
        <v>5</v>
      </c>
      <c r="D5">
        <v>5</v>
      </c>
      <c r="E5">
        <v>6</v>
      </c>
      <c r="F5">
        <v>10</v>
      </c>
      <c r="G5">
        <v>1</v>
      </c>
      <c r="H5">
        <v>6</v>
      </c>
      <c r="I5">
        <v>17</v>
      </c>
      <c r="J5">
        <v>5</v>
      </c>
      <c r="K5">
        <v>10</v>
      </c>
      <c r="L5">
        <v>19</v>
      </c>
      <c r="M5">
        <v>19</v>
      </c>
    </row>
    <row r="6" spans="1:16" x14ac:dyDescent="0.15">
      <c r="A6" t="s">
        <v>5</v>
      </c>
      <c r="B6">
        <f>B5+B2+B3+B4</f>
        <v>194</v>
      </c>
      <c r="C6">
        <f t="shared" ref="C6:J6" si="0">C5+C2+C3+C4</f>
        <v>264</v>
      </c>
      <c r="D6">
        <f t="shared" si="0"/>
        <v>322</v>
      </c>
      <c r="E6">
        <f t="shared" si="0"/>
        <v>361</v>
      </c>
      <c r="F6">
        <f t="shared" si="0"/>
        <v>470</v>
      </c>
      <c r="G6">
        <f t="shared" si="0"/>
        <v>441</v>
      </c>
      <c r="H6">
        <f t="shared" si="0"/>
        <v>438</v>
      </c>
      <c r="I6">
        <f t="shared" si="0"/>
        <v>424</v>
      </c>
      <c r="J6">
        <f t="shared" si="0"/>
        <v>410</v>
      </c>
    </row>
    <row r="7" spans="1:16" x14ac:dyDescent="0.15">
      <c r="A7" t="s">
        <v>6</v>
      </c>
      <c r="K7">
        <f>K3+K4+K5</f>
        <v>135</v>
      </c>
      <c r="L7">
        <f t="shared" ref="L7:M7" si="1">L3+L4+L5</f>
        <v>139</v>
      </c>
      <c r="M7">
        <f t="shared" si="1"/>
        <v>149</v>
      </c>
    </row>
    <row r="9" spans="1:16" x14ac:dyDescent="0.15">
      <c r="A9" t="s">
        <v>7</v>
      </c>
      <c r="B9" s="3">
        <v>5707</v>
      </c>
      <c r="C9" s="3">
        <v>6255</v>
      </c>
      <c r="D9" s="3">
        <v>6391</v>
      </c>
      <c r="E9" s="3">
        <v>6601</v>
      </c>
      <c r="F9" s="3">
        <v>6913</v>
      </c>
      <c r="G9" s="3">
        <v>7279</v>
      </c>
      <c r="H9" s="3">
        <v>7589</v>
      </c>
      <c r="I9" s="3">
        <v>8204</v>
      </c>
      <c r="J9" s="3">
        <v>8776</v>
      </c>
      <c r="K9" s="3">
        <v>8586</v>
      </c>
      <c r="L9" s="3">
        <v>8814</v>
      </c>
      <c r="M9" s="3">
        <v>7721</v>
      </c>
      <c r="N9" s="3">
        <v>8617</v>
      </c>
      <c r="O9" s="3">
        <v>8251</v>
      </c>
      <c r="P9" s="3">
        <v>8458</v>
      </c>
    </row>
  </sheetData>
  <hyperlinks>
    <hyperlink ref="A2" r:id="rId1" display="https://www.espi.or.at/reports/cosmonautics/" xr:uid="{9DDECDF8-A2FE-4303-B920-9A906F59D863}"/>
    <hyperlink ref="A5" r:id="rId2" display="https://www.espi.or.at/reports/quantum-technologies-and-space/" xr:uid="{AB36E476-C9C4-4360-A35C-64807F91F80B}"/>
    <hyperlink ref="A4" r:id="rId3" display="https://www.espi.or.at/reports/space-borne-sensing-on-the-rise-for-green-applications/" xr:uid="{657256C7-508A-460F-A7EB-3362E446407E}"/>
  </hyperlinks>
  <pageMargins left="0.7" right="0.7" top="0.75" bottom="0.75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83AAA-2AE1-4487-9C86-0D260FC14614}">
  <dimension ref="A1:M3"/>
  <sheetViews>
    <sheetView workbookViewId="0">
      <selection activeCell="B2" sqref="B2"/>
    </sheetView>
  </sheetViews>
  <sheetFormatPr defaultRowHeight="13.5" x14ac:dyDescent="0.15"/>
  <cols>
    <col min="2" max="13" width="9.875" bestFit="1" customWidth="1"/>
  </cols>
  <sheetData>
    <row r="1" spans="1:13" x14ac:dyDescent="0.15">
      <c r="A1" t="s">
        <v>8</v>
      </c>
      <c r="B1">
        <v>2012</v>
      </c>
      <c r="C1">
        <v>2013</v>
      </c>
      <c r="D1">
        <v>2014</v>
      </c>
      <c r="E1">
        <v>2015</v>
      </c>
      <c r="F1">
        <v>2016</v>
      </c>
      <c r="G1">
        <v>2017</v>
      </c>
      <c r="H1">
        <v>2018</v>
      </c>
      <c r="I1">
        <v>2019</v>
      </c>
      <c r="J1">
        <v>2020</v>
      </c>
      <c r="K1">
        <v>2021</v>
      </c>
      <c r="L1">
        <v>2022</v>
      </c>
      <c r="M1">
        <v>2023</v>
      </c>
    </row>
    <row r="2" spans="1:13" x14ac:dyDescent="0.15">
      <c r="A2" t="s">
        <v>9</v>
      </c>
      <c r="B2">
        <v>118</v>
      </c>
      <c r="C2">
        <v>141</v>
      </c>
      <c r="D2">
        <v>134</v>
      </c>
      <c r="E2">
        <v>126</v>
      </c>
      <c r="F2">
        <v>117</v>
      </c>
      <c r="G2">
        <v>173</v>
      </c>
      <c r="H2">
        <v>103</v>
      </c>
      <c r="I2">
        <v>89</v>
      </c>
      <c r="J2">
        <v>63</v>
      </c>
      <c r="K2">
        <v>75</v>
      </c>
      <c r="L2">
        <v>30</v>
      </c>
      <c r="M2">
        <v>15</v>
      </c>
    </row>
    <row r="3" spans="1:13" x14ac:dyDescent="0.15">
      <c r="A3" t="s">
        <v>10</v>
      </c>
      <c r="B3" s="4">
        <v>177.5</v>
      </c>
      <c r="C3" s="4">
        <v>195.1</v>
      </c>
      <c r="D3" s="4">
        <v>198.2</v>
      </c>
      <c r="E3" s="4">
        <v>205.2</v>
      </c>
      <c r="F3" s="4">
        <v>204.8</v>
      </c>
      <c r="G3" s="4">
        <v>207.9</v>
      </c>
      <c r="H3" s="4">
        <v>209.1</v>
      </c>
      <c r="I3" s="4">
        <v>216.5</v>
      </c>
      <c r="J3" s="4">
        <v>209.5</v>
      </c>
      <c r="K3" s="4">
        <v>214.3</v>
      </c>
      <c r="L3" s="4">
        <v>234.6</v>
      </c>
      <c r="M3" s="4">
        <v>240.9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36D95-ED33-455F-BDA1-0AFD75D97C29}">
  <dimension ref="A1:P41"/>
  <sheetViews>
    <sheetView tabSelected="1" workbookViewId="0">
      <selection activeCell="A2" sqref="A2"/>
    </sheetView>
  </sheetViews>
  <sheetFormatPr defaultRowHeight="13.5" x14ac:dyDescent="0.15"/>
  <cols>
    <col min="7" max="7" width="12" bestFit="1" customWidth="1"/>
    <col min="8" max="10" width="9.125" bestFit="1" customWidth="1"/>
    <col min="11" max="13" width="9.875" bestFit="1" customWidth="1"/>
    <col min="14" max="14" width="11.875" bestFit="1" customWidth="1"/>
  </cols>
  <sheetData>
    <row r="1" spans="1:16" x14ac:dyDescent="0.15">
      <c r="A1" t="s">
        <v>11</v>
      </c>
      <c r="B1" t="s">
        <v>12</v>
      </c>
      <c r="C1" t="s">
        <v>13</v>
      </c>
      <c r="D1" t="s">
        <v>14</v>
      </c>
      <c r="F1">
        <v>2014</v>
      </c>
      <c r="G1">
        <v>2015</v>
      </c>
      <c r="H1">
        <v>2016</v>
      </c>
      <c r="I1">
        <v>2017</v>
      </c>
      <c r="J1">
        <v>2018</v>
      </c>
      <c r="K1">
        <v>2019</v>
      </c>
      <c r="L1">
        <v>2020</v>
      </c>
      <c r="M1">
        <v>2021</v>
      </c>
      <c r="N1">
        <v>2022</v>
      </c>
      <c r="O1">
        <v>2023</v>
      </c>
      <c r="P1">
        <v>2024</v>
      </c>
    </row>
    <row r="2" spans="1:16" x14ac:dyDescent="0.15">
      <c r="A2" t="s">
        <v>15</v>
      </c>
      <c r="B2">
        <v>2023</v>
      </c>
      <c r="C2" t="s">
        <v>16</v>
      </c>
      <c r="F2">
        <f>COUNTIF(B2:B39,F1)</f>
        <v>2</v>
      </c>
      <c r="G2">
        <f>COUNTIF(B2:B39,G1)</f>
        <v>6</v>
      </c>
      <c r="H2">
        <f>COUNTIF(B2:B39,H1)</f>
        <v>7</v>
      </c>
      <c r="I2">
        <f>COUNTIF(B2:B39,I1)</f>
        <v>4</v>
      </c>
      <c r="J2">
        <f>COUNTIF(B2:B39,J1)</f>
        <v>6</v>
      </c>
      <c r="K2">
        <f>COUNTIF(B2:B39,K1)</f>
        <v>3</v>
      </c>
      <c r="L2">
        <f>COUNTIF(B2:B39,L1)</f>
        <v>4</v>
      </c>
      <c r="M2">
        <f>COUNTIF(B2:B39,M1)</f>
        <v>1</v>
      </c>
      <c r="N2">
        <f>COUNTIF(B2:B39,N1)</f>
        <v>1</v>
      </c>
      <c r="O2">
        <f>COUNTIF(B2:B39,O1)</f>
        <v>1</v>
      </c>
      <c r="P2">
        <f>COUNTIF(B2:B39,P1)</f>
        <v>2</v>
      </c>
    </row>
    <row r="3" spans="1:16" x14ac:dyDescent="0.15">
      <c r="A3" t="s">
        <v>17</v>
      </c>
      <c r="B3">
        <v>2021</v>
      </c>
      <c r="C3" t="s">
        <v>16</v>
      </c>
      <c r="E3" t="s">
        <v>74</v>
      </c>
      <c r="G3">
        <v>3764.2</v>
      </c>
      <c r="H3">
        <v>4441.8</v>
      </c>
      <c r="I3">
        <v>5418.9</v>
      </c>
      <c r="J3">
        <v>6773.7</v>
      </c>
      <c r="K3">
        <v>8362.2999999999993</v>
      </c>
      <c r="L3">
        <v>10202</v>
      </c>
      <c r="M3">
        <v>12626</v>
      </c>
    </row>
    <row r="4" spans="1:16" ht="15.75" x14ac:dyDescent="0.25">
      <c r="A4" s="5" t="s">
        <v>18</v>
      </c>
      <c r="B4">
        <v>2016</v>
      </c>
      <c r="C4" t="s">
        <v>16</v>
      </c>
      <c r="F4" t="s">
        <v>75</v>
      </c>
      <c r="G4" s="4">
        <f>G3/7.18/10</f>
        <v>52.426183844011142</v>
      </c>
      <c r="H4" s="4">
        <f t="shared" ref="H4:M4" si="0">H3/7.18/10</f>
        <v>61.863509749303624</v>
      </c>
      <c r="I4" s="4">
        <f t="shared" si="0"/>
        <v>75.472144846796652</v>
      </c>
      <c r="J4" s="4">
        <f t="shared" si="0"/>
        <v>94.34122562674095</v>
      </c>
      <c r="K4" s="4">
        <f t="shared" si="0"/>
        <v>116.46657381615599</v>
      </c>
      <c r="L4" s="4">
        <f t="shared" si="0"/>
        <v>142.08913649025072</v>
      </c>
      <c r="M4" s="4">
        <f t="shared" si="0"/>
        <v>175.84958217270196</v>
      </c>
    </row>
    <row r="5" spans="1:16" ht="15.75" x14ac:dyDescent="0.25">
      <c r="A5" s="5" t="s">
        <v>19</v>
      </c>
      <c r="B5">
        <v>2017</v>
      </c>
      <c r="C5" t="s">
        <v>20</v>
      </c>
      <c r="E5" t="s">
        <v>76</v>
      </c>
      <c r="F5">
        <f>COUNTIF(B2:B39,F1)</f>
        <v>2</v>
      </c>
      <c r="G5">
        <f>COUNTIF(B2:B39,G1)</f>
        <v>6</v>
      </c>
      <c r="H5">
        <f>COUNTIF(B2:B39,H1)</f>
        <v>7</v>
      </c>
      <c r="I5">
        <f>COUNTIF(B2:B39,I1)</f>
        <v>4</v>
      </c>
      <c r="J5">
        <f>COUNTIF(B2:B39,J1)</f>
        <v>6</v>
      </c>
      <c r="K5">
        <f>COUNTIF(B2:B39,K1)</f>
        <v>3</v>
      </c>
      <c r="L5">
        <f>COUNTIF(B2:B39,L1)</f>
        <v>4</v>
      </c>
      <c r="M5">
        <f>COUNTIF(B2:B39,M1)</f>
        <v>1</v>
      </c>
      <c r="N5">
        <f>COUNTIF(B2:B39,N1)</f>
        <v>1</v>
      </c>
      <c r="O5">
        <f>COUNTIF(B2:B39,O1)</f>
        <v>1</v>
      </c>
      <c r="P5">
        <f>COUNTIF(B2:B39,P1)</f>
        <v>2</v>
      </c>
    </row>
    <row r="6" spans="1:16" ht="15.75" x14ac:dyDescent="0.25">
      <c r="A6" s="5" t="s">
        <v>21</v>
      </c>
      <c r="B6">
        <v>2019</v>
      </c>
      <c r="C6" t="s">
        <v>20</v>
      </c>
      <c r="N6">
        <f>SUM(F5:P5)</f>
        <v>37</v>
      </c>
    </row>
    <row r="7" spans="1:16" ht="15.75" x14ac:dyDescent="0.25">
      <c r="A7" s="5" t="s">
        <v>22</v>
      </c>
      <c r="B7">
        <v>2018</v>
      </c>
      <c r="C7" t="s">
        <v>20</v>
      </c>
      <c r="N7">
        <f>15/37</f>
        <v>0.40540540540540543</v>
      </c>
    </row>
    <row r="8" spans="1:16" ht="15.75" x14ac:dyDescent="0.25">
      <c r="A8" s="5" t="s">
        <v>23</v>
      </c>
      <c r="B8">
        <v>2020</v>
      </c>
      <c r="C8" t="s">
        <v>20</v>
      </c>
    </row>
    <row r="9" spans="1:16" ht="15.75" x14ac:dyDescent="0.25">
      <c r="A9" s="5" t="s">
        <v>24</v>
      </c>
      <c r="B9">
        <v>2020</v>
      </c>
      <c r="C9" t="s">
        <v>20</v>
      </c>
    </row>
    <row r="10" spans="1:16" ht="15.75" x14ac:dyDescent="0.25">
      <c r="A10" s="5" t="s">
        <v>25</v>
      </c>
      <c r="B10">
        <v>2015</v>
      </c>
      <c r="C10" t="s">
        <v>20</v>
      </c>
    </row>
    <row r="11" spans="1:16" x14ac:dyDescent="0.15">
      <c r="A11" t="s">
        <v>26</v>
      </c>
      <c r="B11">
        <v>2015</v>
      </c>
      <c r="C11" t="s">
        <v>20</v>
      </c>
    </row>
    <row r="12" spans="1:16" ht="15.75" x14ac:dyDescent="0.25">
      <c r="A12" s="5" t="s">
        <v>27</v>
      </c>
      <c r="B12">
        <v>2015</v>
      </c>
      <c r="C12" t="s">
        <v>20</v>
      </c>
    </row>
    <row r="13" spans="1:16" ht="15.75" x14ac:dyDescent="0.25">
      <c r="A13" s="5" t="s">
        <v>28</v>
      </c>
      <c r="B13">
        <v>2016</v>
      </c>
      <c r="C13" t="s">
        <v>29</v>
      </c>
    </row>
    <row r="14" spans="1:16" x14ac:dyDescent="0.15">
      <c r="A14" t="s">
        <v>30</v>
      </c>
      <c r="B14">
        <v>2024</v>
      </c>
      <c r="C14" t="s">
        <v>20</v>
      </c>
    </row>
    <row r="15" spans="1:16" ht="15.75" x14ac:dyDescent="0.25">
      <c r="A15" s="5" t="s">
        <v>31</v>
      </c>
      <c r="B15">
        <v>2016</v>
      </c>
      <c r="C15" t="s">
        <v>40</v>
      </c>
    </row>
    <row r="16" spans="1:16" ht="15.75" x14ac:dyDescent="0.25">
      <c r="A16" s="5" t="s">
        <v>32</v>
      </c>
      <c r="B16">
        <v>2018</v>
      </c>
      <c r="C16" t="s">
        <v>20</v>
      </c>
    </row>
    <row r="17" spans="1:6" ht="15.75" x14ac:dyDescent="0.25">
      <c r="A17" s="5" t="s">
        <v>33</v>
      </c>
      <c r="B17">
        <v>2018</v>
      </c>
      <c r="C17" t="s">
        <v>40</v>
      </c>
    </row>
    <row r="18" spans="1:6" ht="15.75" x14ac:dyDescent="0.25">
      <c r="A18" s="5" t="s">
        <v>34</v>
      </c>
      <c r="B18">
        <v>2024</v>
      </c>
      <c r="C18" t="s">
        <v>20</v>
      </c>
    </row>
    <row r="19" spans="1:6" ht="15.75" x14ac:dyDescent="0.25">
      <c r="A19" s="5" t="s">
        <v>35</v>
      </c>
      <c r="B19">
        <v>2016</v>
      </c>
      <c r="C19" t="s">
        <v>40</v>
      </c>
    </row>
    <row r="20" spans="1:6" ht="15.75" x14ac:dyDescent="0.25">
      <c r="A20" s="5" t="s">
        <v>36</v>
      </c>
      <c r="B20">
        <v>2018</v>
      </c>
      <c r="C20" t="s">
        <v>20</v>
      </c>
      <c r="D20" t="s">
        <v>37</v>
      </c>
      <c r="E20">
        <v>2022</v>
      </c>
      <c r="F20" t="s">
        <v>51</v>
      </c>
    </row>
    <row r="21" spans="1:6" ht="15.75" x14ac:dyDescent="0.25">
      <c r="A21" s="5" t="s">
        <v>38</v>
      </c>
      <c r="B21">
        <v>2019</v>
      </c>
      <c r="C21" t="s">
        <v>20</v>
      </c>
    </row>
    <row r="22" spans="1:6" ht="15.75" x14ac:dyDescent="0.25">
      <c r="A22" s="5" t="s">
        <v>39</v>
      </c>
      <c r="B22">
        <v>2017</v>
      </c>
      <c r="C22" t="s">
        <v>41</v>
      </c>
    </row>
    <row r="23" spans="1:6" ht="15.75" x14ac:dyDescent="0.25">
      <c r="A23" s="5" t="s">
        <v>42</v>
      </c>
      <c r="B23">
        <v>2020</v>
      </c>
      <c r="C23" t="s">
        <v>20</v>
      </c>
      <c r="D23" t="s">
        <v>43</v>
      </c>
      <c r="E23">
        <v>2023</v>
      </c>
    </row>
    <row r="24" spans="1:6" ht="15.75" x14ac:dyDescent="0.25">
      <c r="A24" s="5" t="s">
        <v>44</v>
      </c>
      <c r="B24">
        <v>2015</v>
      </c>
      <c r="C24" t="s">
        <v>45</v>
      </c>
    </row>
    <row r="25" spans="1:6" ht="18" x14ac:dyDescent="0.35">
      <c r="A25" s="5" t="s">
        <v>46</v>
      </c>
      <c r="B25">
        <v>2015</v>
      </c>
      <c r="C25" t="s">
        <v>20</v>
      </c>
      <c r="D25" t="s">
        <v>47</v>
      </c>
      <c r="E25">
        <v>2018</v>
      </c>
    </row>
    <row r="26" spans="1:6" ht="15.75" x14ac:dyDescent="0.25">
      <c r="A26" s="5" t="s">
        <v>48</v>
      </c>
      <c r="B26">
        <v>2014</v>
      </c>
      <c r="C26" t="s">
        <v>20</v>
      </c>
    </row>
    <row r="27" spans="1:6" ht="15.75" x14ac:dyDescent="0.25">
      <c r="A27" s="5" t="s">
        <v>49</v>
      </c>
      <c r="B27">
        <v>2017</v>
      </c>
      <c r="C27" t="s">
        <v>20</v>
      </c>
      <c r="D27" t="s">
        <v>50</v>
      </c>
      <c r="E27">
        <v>2019</v>
      </c>
      <c r="F27" t="s">
        <v>51</v>
      </c>
    </row>
    <row r="28" spans="1:6" ht="15.75" x14ac:dyDescent="0.25">
      <c r="A28" s="5" t="s">
        <v>52</v>
      </c>
      <c r="B28">
        <v>2018</v>
      </c>
      <c r="C28" t="s">
        <v>53</v>
      </c>
      <c r="D28" t="s">
        <v>54</v>
      </c>
      <c r="E28">
        <v>2022</v>
      </c>
    </row>
    <row r="29" spans="1:6" ht="18" x14ac:dyDescent="0.35">
      <c r="A29" s="5" t="s">
        <v>55</v>
      </c>
      <c r="B29">
        <v>2007</v>
      </c>
      <c r="C29" t="s">
        <v>20</v>
      </c>
      <c r="D29" t="s">
        <v>56</v>
      </c>
      <c r="E29">
        <v>2020</v>
      </c>
    </row>
    <row r="30" spans="1:6" ht="15.75" x14ac:dyDescent="0.25">
      <c r="A30" s="5" t="s">
        <v>57</v>
      </c>
      <c r="B30">
        <v>2020</v>
      </c>
      <c r="C30" t="s">
        <v>53</v>
      </c>
      <c r="D30" t="s">
        <v>58</v>
      </c>
      <c r="E30">
        <v>2024</v>
      </c>
    </row>
    <row r="31" spans="1:6" ht="15.75" x14ac:dyDescent="0.25">
      <c r="A31" s="5" t="s">
        <v>59</v>
      </c>
      <c r="B31">
        <v>2014</v>
      </c>
      <c r="C31" t="s">
        <v>40</v>
      </c>
      <c r="D31" t="s">
        <v>60</v>
      </c>
      <c r="E31">
        <v>2015</v>
      </c>
    </row>
    <row r="32" spans="1:6" ht="15.75" x14ac:dyDescent="0.25">
      <c r="A32" s="5" t="s">
        <v>61</v>
      </c>
      <c r="B32">
        <v>2017</v>
      </c>
      <c r="C32" t="s">
        <v>29</v>
      </c>
    </row>
    <row r="33" spans="1:5" ht="15.75" x14ac:dyDescent="0.25">
      <c r="A33" s="5" t="s">
        <v>62</v>
      </c>
      <c r="B33">
        <v>2016</v>
      </c>
      <c r="C33" t="s">
        <v>29</v>
      </c>
      <c r="D33" t="s">
        <v>63</v>
      </c>
      <c r="E33">
        <v>2019</v>
      </c>
    </row>
    <row r="34" spans="1:5" ht="15.75" x14ac:dyDescent="0.25">
      <c r="A34" s="5" t="s">
        <v>64</v>
      </c>
      <c r="B34">
        <v>2015</v>
      </c>
      <c r="C34" t="s">
        <v>20</v>
      </c>
    </row>
    <row r="35" spans="1:5" ht="18" x14ac:dyDescent="0.35">
      <c r="A35" s="5" t="s">
        <v>65</v>
      </c>
      <c r="B35">
        <v>2016</v>
      </c>
      <c r="C35" t="s">
        <v>20</v>
      </c>
    </row>
    <row r="36" spans="1:5" ht="15.75" x14ac:dyDescent="0.25">
      <c r="A36" s="5" t="s">
        <v>66</v>
      </c>
      <c r="B36">
        <v>2018</v>
      </c>
      <c r="C36" t="s">
        <v>20</v>
      </c>
      <c r="D36" t="s">
        <v>67</v>
      </c>
      <c r="E36">
        <v>2020</v>
      </c>
    </row>
    <row r="37" spans="1:5" ht="15.75" x14ac:dyDescent="0.25">
      <c r="A37" s="5" t="s">
        <v>69</v>
      </c>
      <c r="B37">
        <v>2016</v>
      </c>
      <c r="C37" t="s">
        <v>29</v>
      </c>
    </row>
    <row r="38" spans="1:5" ht="15.75" x14ac:dyDescent="0.25">
      <c r="A38" s="5" t="s">
        <v>70</v>
      </c>
      <c r="B38">
        <v>2019</v>
      </c>
      <c r="C38" t="s">
        <v>20</v>
      </c>
    </row>
    <row r="39" spans="1:5" ht="15.75" x14ac:dyDescent="0.25">
      <c r="A39" s="5" t="s">
        <v>71</v>
      </c>
      <c r="B39">
        <v>2022</v>
      </c>
      <c r="C39" t="s">
        <v>72</v>
      </c>
      <c r="D39" t="s">
        <v>73</v>
      </c>
      <c r="E39">
        <v>2019</v>
      </c>
    </row>
    <row r="41" spans="1:5" ht="15.75" x14ac:dyDescent="0.25">
      <c r="A41" s="5" t="s">
        <v>68</v>
      </c>
      <c r="D41" t="s">
        <v>68</v>
      </c>
      <c r="E41">
        <v>2021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F4086-A7D0-4B4A-8AB1-68F730E76C61}">
  <dimension ref="A1:G3"/>
  <sheetViews>
    <sheetView workbookViewId="0">
      <selection activeCell="V17" sqref="V17"/>
    </sheetView>
  </sheetViews>
  <sheetFormatPr defaultRowHeight="13.5" x14ac:dyDescent="0.15"/>
  <sheetData>
    <row r="1" spans="1:7" x14ac:dyDescent="0.15">
      <c r="A1" t="s">
        <v>77</v>
      </c>
      <c r="B1">
        <v>2012</v>
      </c>
      <c r="C1">
        <v>2013</v>
      </c>
      <c r="D1">
        <v>2014</v>
      </c>
      <c r="E1">
        <v>2015</v>
      </c>
      <c r="F1">
        <v>2016</v>
      </c>
      <c r="G1">
        <v>2017</v>
      </c>
    </row>
    <row r="2" spans="1:7" x14ac:dyDescent="0.15">
      <c r="A2" t="s">
        <v>78</v>
      </c>
      <c r="B2">
        <v>361</v>
      </c>
      <c r="C2">
        <v>470</v>
      </c>
      <c r="D2">
        <v>441</v>
      </c>
      <c r="E2">
        <v>438</v>
      </c>
      <c r="F2">
        <v>424</v>
      </c>
      <c r="G2">
        <v>410</v>
      </c>
    </row>
    <row r="3" spans="1:7" x14ac:dyDescent="0.15">
      <c r="A3" t="s">
        <v>8</v>
      </c>
      <c r="B3">
        <v>118</v>
      </c>
      <c r="C3">
        <v>141</v>
      </c>
      <c r="D3">
        <v>134</v>
      </c>
      <c r="E3">
        <v>126</v>
      </c>
      <c r="F3">
        <v>117</v>
      </c>
      <c r="G3">
        <v>173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2025-06-23T11:48:00Z</dcterms:created>
  <dcterms:modified xsi:type="dcterms:W3CDTF">2025-07-14T12:23:41Z</dcterms:modified>
</cp:coreProperties>
</file>