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esktop\Thesis Space Economy\H3\"/>
    </mc:Choice>
  </mc:AlternateContent>
  <xr:revisionPtr revIDLastSave="0" documentId="13_ncr:1_{6B36D595-3294-42E5-911A-052F35E9347B}" xr6:coauthVersionLast="47" xr6:coauthVersionMax="47" xr10:uidLastSave="{00000000-0000-0000-0000-000000000000}"/>
  <bookViews>
    <workbookView xWindow="-120" yWindow="-120" windowWidth="29040" windowHeight="15840" activeTab="3" xr2:uid="{4B3EDBA4-5332-4900-800F-631070A3E79C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4" l="1"/>
  <c r="B11" i="4"/>
  <c r="B7" i="4"/>
  <c r="B12" i="4"/>
  <c r="B8" i="4"/>
  <c r="C3" i="3"/>
  <c r="D3" i="3"/>
  <c r="E3" i="3"/>
  <c r="F3" i="3"/>
  <c r="G3" i="3"/>
  <c r="B3" i="3"/>
  <c r="B7" i="2"/>
  <c r="B6" i="2"/>
  <c r="B5" i="2"/>
  <c r="B4" i="2"/>
</calcChain>
</file>

<file path=xl/sharedStrings.xml><?xml version="1.0" encoding="utf-8"?>
<sst xmlns="http://schemas.openxmlformats.org/spreadsheetml/2006/main" count="19" uniqueCount="15">
  <si>
    <t>EU</t>
  </si>
  <si>
    <t>US</t>
  </si>
  <si>
    <t>2012-2016</t>
  </si>
  <si>
    <t>2017-2023</t>
  </si>
  <si>
    <t>2015-2017</t>
  </si>
  <si>
    <t>2017-2019</t>
  </si>
  <si>
    <t xml:space="preserve">CHINA </t>
  </si>
  <si>
    <t>billion rmb</t>
  </si>
  <si>
    <t>gross output</t>
  </si>
  <si>
    <t>launch time</t>
  </si>
  <si>
    <t>CAGR</t>
  </si>
  <si>
    <t>OUTPUT</t>
  </si>
  <si>
    <t>LAUNCH</t>
  </si>
  <si>
    <t>2013-2017</t>
  </si>
  <si>
    <t>2013-2011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</si>
</sst>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[$€-2]\ * #,##0.00_ ;_ [$€-2]\ * \-#,##0.00_ ;_ [$€-2]\ * &quot;-&quot;??_ ;_ @_ "/>
    <numFmt numFmtId="165" formatCode="_-[$$-409]* #,##0.00_ ;_-[$$-409]* \-#,##0.00\ ;_-[$$-409]* &quot;-&quot;??_ ;_-@_ "/>
  </numFmts>
  <fonts count="3" x14ac:knownFonts="1">
    <font>
      <sz val="11"/>
      <color theme="1"/>
      <name val="Aptos Narrow"/>
      <family val="2"/>
      <charset val="134"/>
      <scheme val="minor"/>
    </font>
    <font>
      <sz val="11"/>
      <color theme="1"/>
      <name val="Aptos Narrow"/>
      <family val="2"/>
      <charset val="134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5" fontId="2" fillId="0" borderId="0" xfId="0" applyNumberFormat="1" applyFont="1" applyAlignment="1">
      <alignment horizontal="right"/>
    </xf>
    <xf numFmtId="165" fontId="2" fillId="0" borderId="1" xfId="1" applyNumberFormat="1" applyFont="1" applyBorder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Europe spacecraft</a:t>
            </a:r>
            <a:r>
              <a:rPr lang="en-US" altLang="zh-CN" baseline="0"/>
              <a:t> </a:t>
            </a:r>
            <a:r>
              <a:rPr lang="en-US" altLang="zh-CN"/>
              <a:t>export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Sheet1!$H$2:$K$2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Sheet1!$H$3:$K$3</c:f>
              <c:numCache>
                <c:formatCode>_ [$€-2]\ * #,##0.00_ ;_ [$€-2]\ * \-#,##0.00_ ;_ [$€-2]\ * "-"??_ ;_ @_ </c:formatCode>
                <c:ptCount val="4"/>
                <c:pt idx="0">
                  <c:v>0.62</c:v>
                </c:pt>
                <c:pt idx="1">
                  <c:v>0.87</c:v>
                </c:pt>
                <c:pt idx="2">
                  <c:v>1.76</c:v>
                </c:pt>
                <c:pt idx="3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43-43BA-99E6-A2B7EA75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9669072"/>
        <c:axId val="1919639312"/>
      </c:lineChart>
      <c:catAx>
        <c:axId val="191966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39312"/>
        <c:crosses val="autoZero"/>
        <c:auto val="1"/>
        <c:lblAlgn val="ctr"/>
        <c:lblOffset val="100"/>
        <c:noMultiLvlLbl val="0"/>
      </c:catAx>
      <c:valAx>
        <c:axId val="191963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6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Europe</a:t>
            </a:r>
            <a:r>
              <a:rPr lang="en-GB" baseline="0"/>
              <a:t> spacecraft export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Sheet1!$A$2:$K$2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Sheet1!$A$3:$K$3</c:f>
              <c:numCache>
                <c:formatCode>_ [$€-2]\ * #,##0.00_ ;_ [$€-2]\ * \-#,##0.00_ ;_ [$€-2]\ * "-"??_ ;_ @_ </c:formatCode>
                <c:ptCount val="11"/>
                <c:pt idx="0">
                  <c:v>0.71</c:v>
                </c:pt>
                <c:pt idx="1">
                  <c:v>1.33</c:v>
                </c:pt>
                <c:pt idx="2">
                  <c:v>0.17599999999999999</c:v>
                </c:pt>
                <c:pt idx="3">
                  <c:v>1.1299999999999999</c:v>
                </c:pt>
                <c:pt idx="4">
                  <c:v>0.93</c:v>
                </c:pt>
                <c:pt idx="5">
                  <c:v>1.2</c:v>
                </c:pt>
                <c:pt idx="6">
                  <c:v>0.57999999999999996</c:v>
                </c:pt>
                <c:pt idx="7">
                  <c:v>0.62</c:v>
                </c:pt>
                <c:pt idx="8">
                  <c:v>0.87</c:v>
                </c:pt>
                <c:pt idx="9">
                  <c:v>1.76</c:v>
                </c:pt>
                <c:pt idx="10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7-4369-B974-71C28F772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9677232"/>
        <c:axId val="1919671952"/>
      </c:lineChart>
      <c:catAx>
        <c:axId val="191967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71952"/>
        <c:crosses val="autoZero"/>
        <c:auto val="1"/>
        <c:lblAlgn val="ctr"/>
        <c:lblOffset val="100"/>
        <c:noMultiLvlLbl val="0"/>
      </c:catAx>
      <c:valAx>
        <c:axId val="191967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7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Gross</a:t>
            </a:r>
            <a:r>
              <a:rPr lang="en-GB" baseline="0"/>
              <a:t> output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Sheet2!$B$2:$M$2</c:f>
              <c:numCache>
                <c:formatCode>_-[$$-409]* #,##0.00_ ;_-[$$-409]* \-#,##0.00\ ;_-[$$-409]* "-"??_ ;_-@_ </c:formatCode>
                <c:ptCount val="12"/>
                <c:pt idx="0">
                  <c:v>32473</c:v>
                </c:pt>
                <c:pt idx="1">
                  <c:v>32261</c:v>
                </c:pt>
                <c:pt idx="2">
                  <c:v>29001</c:v>
                </c:pt>
                <c:pt idx="3">
                  <c:v>29583</c:v>
                </c:pt>
                <c:pt idx="4">
                  <c:v>30154</c:v>
                </c:pt>
                <c:pt idx="5">
                  <c:v>28613</c:v>
                </c:pt>
                <c:pt idx="6">
                  <c:v>29146</c:v>
                </c:pt>
                <c:pt idx="7">
                  <c:v>30138</c:v>
                </c:pt>
                <c:pt idx="8">
                  <c:v>28754</c:v>
                </c:pt>
                <c:pt idx="9">
                  <c:v>29047</c:v>
                </c:pt>
                <c:pt idx="10">
                  <c:v>30323</c:v>
                </c:pt>
                <c:pt idx="11">
                  <c:v>30062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E7-43D7-A103-75F6DE2BF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9693552"/>
        <c:axId val="1919694032"/>
      </c:lineChart>
      <c:catAx>
        <c:axId val="191969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94032"/>
        <c:crosses val="autoZero"/>
        <c:auto val="1"/>
        <c:lblAlgn val="ctr"/>
        <c:lblOffset val="100"/>
        <c:noMultiLvlLbl val="0"/>
      </c:catAx>
      <c:valAx>
        <c:axId val="191969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</a:t>
                </a:r>
                <a:r>
                  <a:rPr lang="en-GB" baseline="0"/>
                  <a:t> dollar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693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China</a:t>
            </a:r>
            <a:r>
              <a:rPr lang="en-GB" baseline="0"/>
              <a:t> launch vehicle market size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Sheet3!$B$1:$G$1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Sheet3!$B$3:$G$3</c:f>
              <c:numCache>
                <c:formatCode>General</c:formatCode>
                <c:ptCount val="6"/>
                <c:pt idx="0">
                  <c:v>6.63</c:v>
                </c:pt>
                <c:pt idx="1">
                  <c:v>5.7799999999999994</c:v>
                </c:pt>
                <c:pt idx="2">
                  <c:v>6.63</c:v>
                </c:pt>
                <c:pt idx="3">
                  <c:v>9.629999999999999</c:v>
                </c:pt>
                <c:pt idx="4">
                  <c:v>10.879999999999999</c:v>
                </c:pt>
                <c:pt idx="5">
                  <c:v>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9-4A45-8CD3-199BC4B69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9702672"/>
        <c:axId val="1919709392"/>
      </c:lineChart>
      <c:catAx>
        <c:axId val="191970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09392"/>
        <c:crosses val="autoZero"/>
        <c:auto val="1"/>
        <c:lblAlgn val="ctr"/>
        <c:lblOffset val="100"/>
        <c:noMultiLvlLbl val="0"/>
      </c:catAx>
      <c:valAx>
        <c:axId val="19197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</a:t>
                </a:r>
                <a:r>
                  <a:rPr lang="en-GB" baseline="0"/>
                  <a:t> rmb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02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B"/>
          </a:p>
          <a:p>
            <a:pPr>
              <a:defRPr/>
            </a:pPr>
            <a:r>
              <a:rPr lang="en-GB"/>
              <a:t>Gross</a:t>
            </a:r>
            <a:r>
              <a:rPr lang="en-GB" baseline="0"/>
              <a:t> output of U.S. space industry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Sheet4!$B$1:$L$1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Sheet4!$B$2:$L$2</c:f>
              <c:numCache>
                <c:formatCode>_-[$$-409]* #,##0.00_ ;_-[$$-409]* \-#,##0.00\ ;_-[$$-409]* "-"??_ ;_-@_ </c:formatCode>
                <c:ptCount val="11"/>
                <c:pt idx="0">
                  <c:v>195.1</c:v>
                </c:pt>
                <c:pt idx="1">
                  <c:v>198.2</c:v>
                </c:pt>
                <c:pt idx="2">
                  <c:v>205.2</c:v>
                </c:pt>
                <c:pt idx="3">
                  <c:v>204.8</c:v>
                </c:pt>
                <c:pt idx="4">
                  <c:v>207.9</c:v>
                </c:pt>
                <c:pt idx="5">
                  <c:v>209.1</c:v>
                </c:pt>
                <c:pt idx="6">
                  <c:v>216.5</c:v>
                </c:pt>
                <c:pt idx="7">
                  <c:v>209.5</c:v>
                </c:pt>
                <c:pt idx="8">
                  <c:v>214.3</c:v>
                </c:pt>
                <c:pt idx="9">
                  <c:v>234.6</c:v>
                </c:pt>
                <c:pt idx="10">
                  <c:v>240.9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ED-4713-840E-22F286DBC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278399"/>
        <c:axId val="970255839"/>
      </c:lineChart>
      <c:catAx>
        <c:axId val="9702783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USD billion</a:t>
                </a:r>
              </a:p>
            </c:rich>
          </c:tx>
          <c:layout>
            <c:manualLayout>
              <c:xMode val="edge"/>
              <c:yMode val="edge"/>
              <c:x val="8.2766841644794382E-3"/>
              <c:y val="0.230532225138524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255839"/>
        <c:crosses val="autoZero"/>
        <c:auto val="1"/>
        <c:lblAlgn val="ctr"/>
        <c:lblOffset val="100"/>
        <c:noMultiLvlLbl val="0"/>
      </c:catAx>
      <c:valAx>
        <c:axId val="970255839"/>
        <c:scaling>
          <c:orientation val="minMax"/>
          <c:max val="25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278399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U.S.</a:t>
            </a:r>
            <a:r>
              <a:rPr lang="en-GB" baseline="0"/>
              <a:t> launch number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Sheet4!$B$1:$L$1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Sheet4!$B$3:$L$3</c:f>
              <c:numCache>
                <c:formatCode>General</c:formatCode>
                <c:ptCount val="11"/>
                <c:pt idx="0">
                  <c:v>19</c:v>
                </c:pt>
                <c:pt idx="1">
                  <c:v>23</c:v>
                </c:pt>
                <c:pt idx="2">
                  <c:v>20</c:v>
                </c:pt>
                <c:pt idx="3">
                  <c:v>22</c:v>
                </c:pt>
                <c:pt idx="4">
                  <c:v>30</c:v>
                </c:pt>
                <c:pt idx="5">
                  <c:v>34</c:v>
                </c:pt>
                <c:pt idx="6">
                  <c:v>21</c:v>
                </c:pt>
                <c:pt idx="7">
                  <c:v>44</c:v>
                </c:pt>
                <c:pt idx="8">
                  <c:v>51</c:v>
                </c:pt>
                <c:pt idx="9">
                  <c:v>87</c:v>
                </c:pt>
                <c:pt idx="10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CE-41C5-B53C-BA9B9700D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265439"/>
        <c:axId val="970266399"/>
      </c:lineChart>
      <c:catAx>
        <c:axId val="97026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266399"/>
        <c:crosses val="autoZero"/>
        <c:auto val="1"/>
        <c:lblAlgn val="ctr"/>
        <c:lblOffset val="100"/>
        <c:noMultiLvlLbl val="0"/>
      </c:catAx>
      <c:valAx>
        <c:axId val="970266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265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146050</xdr:colOff>
      <xdr:row>5</xdr:row>
      <xdr:rowOff>15875</xdr:rowOff>
    </xdr:from>
    <xdr:to>
      <xdr:col>11</xdr:col>
      <xdr:colOff>603250</xdr:colOff>
      <xdr:row>21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E17E79-9542-6B3E-585A-DA6EF93C9A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730250</xdr:colOff>
      <xdr:row>5</xdr:row>
      <xdr:rowOff>15875</xdr:rowOff>
    </xdr:from>
    <xdr:to>
      <xdr:col>9</xdr:col>
      <xdr:colOff>101600</xdr:colOff>
      <xdr:row>21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60D5E0-1243-D02A-BED7-349938F6F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4</xdr:row>
      <xdr:rowOff>168275</xdr:rowOff>
    </xdr:from>
    <xdr:to>
      <xdr:col>9</xdr:col>
      <xdr:colOff>615950</xdr:colOff>
      <xdr:row>20</xdr:row>
      <xdr:rowOff>168275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C17554-3F9C-D0CF-684A-9E6B156B98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5</xdr:row>
      <xdr:rowOff>15875</xdr:rowOff>
    </xdr:from>
    <xdr:to>
      <xdr:col>9</xdr:col>
      <xdr:colOff>615950</xdr:colOff>
      <xdr:row>21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AC4EBF-EBB9-1256-02B8-971E10328E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180975</xdr:colOff>
      <xdr:row>16</xdr:row>
      <xdr:rowOff>71437</xdr:rowOff>
    </xdr:from>
    <xdr:to>
      <xdr:col>18</xdr:col>
      <xdr:colOff>638175</xdr:colOff>
      <xdr:row>32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282330-DC12-6270-C379-621FCEB56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223837</xdr:colOff>
      <xdr:row>0</xdr:row>
      <xdr:rowOff>33337</xdr:rowOff>
    </xdr:from>
    <xdr:to>
      <xdr:col>18</xdr:col>
      <xdr:colOff>681037</xdr:colOff>
      <xdr:row>16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4DC9E6-5A41-0815-D8AC-5481C1964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6C560-08BD-43FD-BF89-FA568E89F808}">
  <dimension ref="A1:K3"/>
  <sheetViews>
    <sheetView workbookViewId="0">
      <selection activeCell="A2" sqref="A2:K3"/>
    </sheetView>
  </sheetViews>
  <sheetFormatPr defaultRowHeight="13.5" x14ac:dyDescent="0.15"/>
  <cols>
    <col min="1" max="11" width="9.75" bestFit="1" customWidth="1"/>
  </cols>
  <sheetData>
    <row r="1" spans="1:11" x14ac:dyDescent="0.15">
      <c r="A1" t="s">
        <v>0</v>
      </c>
    </row>
    <row r="2" spans="1:11" x14ac:dyDescent="0.15">
      <c r="A2">
        <v>2014</v>
      </c>
      <c r="B2">
        <v>2015</v>
      </c>
      <c r="C2">
        <v>2016</v>
      </c>
      <c r="D2">
        <v>2017</v>
      </c>
      <c r="E2">
        <v>2018</v>
      </c>
      <c r="F2">
        <v>2019</v>
      </c>
      <c r="G2">
        <v>2020</v>
      </c>
      <c r="H2">
        <v>2021</v>
      </c>
      <c r="I2">
        <v>2022</v>
      </c>
      <c r="J2">
        <v>2023</v>
      </c>
      <c r="K2">
        <v>2024</v>
      </c>
    </row>
    <row r="3" spans="1:11" x14ac:dyDescent="0.15">
      <c r="A3" s="1">
        <v>0.71</v>
      </c>
      <c r="B3" s="1">
        <v>1.33</v>
      </c>
      <c r="C3" s="1">
        <v>0.17599999999999999</v>
      </c>
      <c r="D3" s="1">
        <v>1.1299999999999999</v>
      </c>
      <c r="E3" s="1">
        <v>0.93</v>
      </c>
      <c r="F3" s="1">
        <v>1.2</v>
      </c>
      <c r="G3" s="1">
        <v>0.57999999999999996</v>
      </c>
      <c r="H3" s="1">
        <v>0.62</v>
      </c>
      <c r="I3" s="1">
        <v>0.87</v>
      </c>
      <c r="J3" s="1">
        <v>1.76</v>
      </c>
      <c r="K3" s="1">
        <v>1.22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767E5-D436-46B8-8654-B86CA351FCBB}">
  <dimension ref="A1:M7"/>
  <sheetViews>
    <sheetView workbookViewId="0">
      <selection activeCell="B5" sqref="B5"/>
    </sheetView>
  </sheetViews>
  <sheetFormatPr defaultRowHeight="13.5" x14ac:dyDescent="0.15"/>
  <cols>
    <col min="2" max="2" width="13" bestFit="1" customWidth="1"/>
    <col min="3" max="13" width="10" bestFit="1" customWidth="1"/>
  </cols>
  <sheetData>
    <row r="1" spans="1:13" x14ac:dyDescent="0.15">
      <c r="A1" t="s">
        <v>1</v>
      </c>
      <c r="B1">
        <v>2012</v>
      </c>
      <c r="C1">
        <v>2013</v>
      </c>
      <c r="D1">
        <v>2014</v>
      </c>
      <c r="E1">
        <v>2015</v>
      </c>
      <c r="F1">
        <v>2016</v>
      </c>
      <c r="G1">
        <v>2017</v>
      </c>
      <c r="H1">
        <v>2018</v>
      </c>
      <c r="I1">
        <v>2019</v>
      </c>
      <c r="J1">
        <v>2020</v>
      </c>
      <c r="K1">
        <v>2021</v>
      </c>
      <c r="L1">
        <v>2022</v>
      </c>
      <c r="M1">
        <v>2023</v>
      </c>
    </row>
    <row r="2" spans="1:13" ht="15" x14ac:dyDescent="0.25">
      <c r="B2" s="2">
        <v>32473</v>
      </c>
      <c r="C2" s="2">
        <v>32261</v>
      </c>
      <c r="D2" s="2">
        <v>29001</v>
      </c>
      <c r="E2" s="2">
        <v>29583</v>
      </c>
      <c r="F2" s="2">
        <v>30154</v>
      </c>
      <c r="G2" s="2">
        <v>28613</v>
      </c>
      <c r="H2" s="2">
        <v>29146</v>
      </c>
      <c r="I2" s="2">
        <v>30138</v>
      </c>
      <c r="J2" s="2">
        <v>28754</v>
      </c>
      <c r="K2" s="2">
        <v>29047</v>
      </c>
      <c r="L2" s="2">
        <v>30323</v>
      </c>
      <c r="M2" s="3">
        <v>30062</v>
      </c>
    </row>
    <row r="4" spans="1:13" x14ac:dyDescent="0.15">
      <c r="A4" t="s">
        <v>2</v>
      </c>
      <c r="B4">
        <f>(G2/B2)^(1/5)-1</f>
        <v>-2.4991961071893276E-2</v>
      </c>
    </row>
    <row r="5" spans="1:13" x14ac:dyDescent="0.15">
      <c r="A5" t="s">
        <v>3</v>
      </c>
      <c r="B5">
        <f>(M2/G2)^(1/7)-1</f>
        <v>7.0822118938733691E-3</v>
      </c>
    </row>
    <row r="6" spans="1:13" x14ac:dyDescent="0.15">
      <c r="A6" t="s">
        <v>4</v>
      </c>
      <c r="B6">
        <f>(G2/E2)^(1/2)-1</f>
        <v>-1.6531191063506534E-2</v>
      </c>
    </row>
    <row r="7" spans="1:13" x14ac:dyDescent="0.15">
      <c r="A7" t="s">
        <v>5</v>
      </c>
      <c r="B7">
        <f>(I2/G2)^(1/2)-1</f>
        <v>2.6302807268419715E-2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EFEC-3152-4D5A-BAA5-BA821D989879}">
  <dimension ref="A1:G3"/>
  <sheetViews>
    <sheetView workbookViewId="0">
      <selection activeCell="B10" sqref="B10"/>
    </sheetView>
  </sheetViews>
  <sheetFormatPr defaultRowHeight="13.5" x14ac:dyDescent="0.15"/>
  <sheetData>
    <row r="1" spans="1:7" x14ac:dyDescent="0.15">
      <c r="A1" t="s">
        <v>6</v>
      </c>
      <c r="B1">
        <v>2018</v>
      </c>
      <c r="C1">
        <v>2019</v>
      </c>
      <c r="D1">
        <v>2020</v>
      </c>
      <c r="E1">
        <v>2021</v>
      </c>
      <c r="F1">
        <v>2022</v>
      </c>
      <c r="G1">
        <v>2023</v>
      </c>
    </row>
    <row r="2" spans="1:7" x14ac:dyDescent="0.15">
      <c r="B2">
        <v>66.3</v>
      </c>
      <c r="C2">
        <v>57.8</v>
      </c>
      <c r="D2">
        <v>66.3</v>
      </c>
      <c r="E2">
        <v>96.3</v>
      </c>
      <c r="F2">
        <v>108.8</v>
      </c>
      <c r="G2">
        <v>111</v>
      </c>
    </row>
    <row r="3" spans="1:7" x14ac:dyDescent="0.15">
      <c r="A3" t="s">
        <v>7</v>
      </c>
      <c r="B3">
        <f>B2/10</f>
        <v>6.63</v>
      </c>
      <c r="C3">
        <f t="shared" ref="C3:G3" si="0">C2/10</f>
        <v>5.7799999999999994</v>
      </c>
      <c r="D3">
        <f t="shared" si="0"/>
        <v>6.63</v>
      </c>
      <c r="E3">
        <f t="shared" si="0"/>
        <v>9.629999999999999</v>
      </c>
      <c r="F3">
        <f t="shared" si="0"/>
        <v>10.879999999999999</v>
      </c>
      <c r="G3">
        <f t="shared" si="0"/>
        <v>11.1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60388-56AF-413F-8386-BC4D46D4F3C3}">
  <dimension ref="A1:M13"/>
  <sheetViews>
    <sheetView tabSelected="1" workbookViewId="0">
      <selection activeCell="B13" sqref="B13"/>
    </sheetView>
  </sheetViews>
  <sheetFormatPr defaultRowHeight="13.5" x14ac:dyDescent="0.15"/>
  <cols>
    <col min="2" max="12" width="9.875" bestFit="1" customWidth="1"/>
  </cols>
  <sheetData>
    <row r="1" spans="1:13" x14ac:dyDescent="0.15">
      <c r="B1">
        <v>2013</v>
      </c>
      <c r="C1">
        <v>2014</v>
      </c>
      <c r="D1">
        <v>2015</v>
      </c>
      <c r="E1">
        <v>2016</v>
      </c>
      <c r="F1">
        <v>2017</v>
      </c>
      <c r="G1">
        <v>2018</v>
      </c>
      <c r="H1">
        <v>2019</v>
      </c>
      <c r="I1">
        <v>2020</v>
      </c>
      <c r="J1">
        <v>2021</v>
      </c>
      <c r="K1">
        <v>2022</v>
      </c>
      <c r="L1">
        <v>2023</v>
      </c>
      <c r="M1">
        <v>2024</v>
      </c>
    </row>
    <row r="2" spans="1:13" x14ac:dyDescent="0.15">
      <c r="A2" t="s">
        <v>8</v>
      </c>
      <c r="B2" s="4">
        <v>195.1</v>
      </c>
      <c r="C2" s="4">
        <v>198.2</v>
      </c>
      <c r="D2" s="4">
        <v>205.2</v>
      </c>
      <c r="E2" s="4">
        <v>204.8</v>
      </c>
      <c r="F2" s="4">
        <v>207.9</v>
      </c>
      <c r="G2" s="4">
        <v>209.1</v>
      </c>
      <c r="H2" s="4">
        <v>216.5</v>
      </c>
      <c r="I2" s="4">
        <v>209.5</v>
      </c>
      <c r="J2" s="4">
        <v>214.3</v>
      </c>
      <c r="K2" s="4">
        <v>234.6</v>
      </c>
      <c r="L2" s="4">
        <v>240.9</v>
      </c>
    </row>
    <row r="3" spans="1:13" x14ac:dyDescent="0.15">
      <c r="A3" t="s">
        <v>9</v>
      </c>
      <c r="B3">
        <v>19</v>
      </c>
      <c r="C3">
        <v>23</v>
      </c>
      <c r="D3">
        <v>20</v>
      </c>
      <c r="E3">
        <v>22</v>
      </c>
      <c r="F3">
        <v>30</v>
      </c>
      <c r="G3">
        <v>34</v>
      </c>
      <c r="H3">
        <v>21</v>
      </c>
      <c r="I3">
        <v>44</v>
      </c>
      <c r="J3">
        <v>51</v>
      </c>
      <c r="K3">
        <v>87</v>
      </c>
      <c r="L3">
        <v>116</v>
      </c>
    </row>
    <row r="5" spans="1:13" x14ac:dyDescent="0.15">
      <c r="A5" t="s">
        <v>10</v>
      </c>
    </row>
    <row r="6" spans="1:13" x14ac:dyDescent="0.15">
      <c r="A6" t="s">
        <v>11</v>
      </c>
    </row>
    <row r="7" spans="1:13" x14ac:dyDescent="0.15">
      <c r="A7" t="s">
        <v>14</v>
      </c>
      <c r="B7">
        <f>(F2/B2)^(1/4)-1</f>
        <v>1.6013093939249101E-2</v>
      </c>
    </row>
    <row r="8" spans="1:13" x14ac:dyDescent="0.15">
      <c r="A8" t="s">
        <v>3</v>
      </c>
      <c r="B8">
        <f>(L2/F2)^(1/6)-1</f>
        <v>2.4858054028687349E-2</v>
      </c>
    </row>
    <row r="9" spans="1:13" x14ac:dyDescent="0.15">
      <c r="A9" t="s">
        <v>5</v>
      </c>
      <c r="B9">
        <f>(H2/F2)^(1/2)-1</f>
        <v>2.0473439814109762E-2</v>
      </c>
    </row>
    <row r="10" spans="1:13" x14ac:dyDescent="0.15">
      <c r="A10" t="s">
        <v>12</v>
      </c>
    </row>
    <row r="11" spans="1:13" x14ac:dyDescent="0.15">
      <c r="A11" t="s">
        <v>13</v>
      </c>
      <c r="B11">
        <f>(F3/B3)^(1/4)-1</f>
        <v>0.12096464033219467</v>
      </c>
    </row>
    <row r="12" spans="1:13" x14ac:dyDescent="0.15">
      <c r="A12" t="s">
        <v>3</v>
      </c>
      <c r="B12">
        <f>(L3/F3)^(1/6)-1</f>
        <v>0.25282224406191123</v>
      </c>
    </row>
    <row r="13" spans="1:13" x14ac:dyDescent="0.15">
      <c r="A13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2025-06-25T16:05:36Z</dcterms:created>
  <dcterms:modified xsi:type="dcterms:W3CDTF">2025-06-26T17:46:24Z</dcterms:modified>
</cp:coreProperties>
</file>