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nnatorretta/Library/Mobile Documents/com~apple~CloudDocs/Magistrale/Tesi/Database/Dati/"/>
    </mc:Choice>
  </mc:AlternateContent>
  <xr:revisionPtr revIDLastSave="0" documentId="13_ncr:1_{DB1AF9F1-DC22-ED4D-951E-13ABAB223F5B}" xr6:coauthVersionLast="47" xr6:coauthVersionMax="47" xr10:uidLastSave="{00000000-0000-0000-0000-000000000000}"/>
  <bookViews>
    <workbookView xWindow="0" yWindow="0" windowWidth="28800" windowHeight="18000" activeTab="6" xr2:uid="{483D5FF7-1B6D-F249-88D8-94F5C79786C7}"/>
  </bookViews>
  <sheets>
    <sheet name="Aziende.di.partenza" sheetId="4" r:id="rId1"/>
    <sheet name="Dati_CEO" sheetId="1" r:id="rId2"/>
    <sheet name="Calcolo media" sheetId="5" r:id="rId3"/>
    <sheet name="Grafico combinato" sheetId="6" r:id="rId4"/>
    <sheet name="Grafico combinato (2)" sheetId="8" r:id="rId5"/>
    <sheet name="Dati_CEO (2)" sheetId="9" r:id="rId6"/>
    <sheet name="Formattazione_per_STATA" sheetId="7" r:id="rId7"/>
  </sheets>
  <definedNames>
    <definedName name="_xlnm._FilterDatabase" localSheetId="1" hidden="1">Dati_CEO!$A$1:$U$179</definedName>
    <definedName name="_xlnm._FilterDatabase" localSheetId="5" hidden="1">'Dati_CEO (2)'!$A$1:$U$160</definedName>
    <definedName name="_xlnm._FilterDatabase" localSheetId="3" hidden="1">'Grafico combinato'!$A$1:$D$71</definedName>
    <definedName name="_xlnm._FilterDatabase" localSheetId="4" hidden="1">'Grafico combinato (2)'!$A$1:$D$69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5" l="1"/>
  <c r="O6" i="5"/>
  <c r="O7" i="5"/>
  <c r="O8" i="5"/>
  <c r="O9" i="5"/>
  <c r="N9" i="5"/>
  <c r="N8" i="5"/>
  <c r="N7" i="5"/>
  <c r="N6" i="5"/>
  <c r="N5" i="5"/>
  <c r="O4" i="5"/>
  <c r="N4" i="5"/>
  <c r="B170" i="9"/>
  <c r="N160" i="9"/>
  <c r="N159" i="9"/>
  <c r="N158" i="9"/>
  <c r="N157" i="9"/>
  <c r="N156" i="9"/>
  <c r="N155" i="9"/>
  <c r="N154" i="9"/>
  <c r="N153" i="9"/>
  <c r="N152" i="9"/>
  <c r="N151" i="9"/>
  <c r="N150" i="9"/>
  <c r="N149" i="9"/>
  <c r="N148" i="9"/>
  <c r="N147" i="9"/>
  <c r="N146" i="9"/>
  <c r="N145" i="9"/>
  <c r="N144" i="9"/>
  <c r="N143" i="9"/>
  <c r="N142" i="9"/>
  <c r="N141" i="9"/>
  <c r="N140" i="9"/>
  <c r="N139" i="9"/>
  <c r="N138" i="9"/>
  <c r="N137" i="9"/>
  <c r="N136" i="9"/>
  <c r="N135" i="9"/>
  <c r="N134" i="9"/>
  <c r="N133" i="9"/>
  <c r="N132" i="9"/>
  <c r="N131" i="9"/>
  <c r="N130" i="9"/>
  <c r="N129" i="9"/>
  <c r="N128" i="9"/>
  <c r="N127" i="9"/>
  <c r="N126" i="9"/>
  <c r="N125" i="9"/>
  <c r="N124" i="9"/>
  <c r="N123" i="9"/>
  <c r="N122" i="9"/>
  <c r="N121" i="9"/>
  <c r="N120" i="9"/>
  <c r="N119" i="9"/>
  <c r="N118" i="9"/>
  <c r="N117" i="9"/>
  <c r="N116" i="9"/>
  <c r="N115" i="9"/>
  <c r="N114" i="9"/>
  <c r="N113" i="9"/>
  <c r="N112" i="9"/>
  <c r="N111" i="9"/>
  <c r="N110" i="9"/>
  <c r="N109" i="9"/>
  <c r="N108" i="9"/>
  <c r="N107" i="9"/>
  <c r="N106" i="9"/>
  <c r="N105" i="9"/>
  <c r="N104" i="9"/>
  <c r="N103" i="9"/>
  <c r="N102" i="9"/>
  <c r="N101" i="9"/>
  <c r="N100" i="9"/>
  <c r="N99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I34" i="9"/>
  <c r="N34" i="9" s="1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2" i="9"/>
  <c r="L18" i="5"/>
  <c r="L15" i="5"/>
  <c r="N167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9" i="1"/>
  <c r="N77" i="1"/>
  <c r="N81" i="1"/>
  <c r="N78" i="1"/>
  <c r="N80" i="1"/>
  <c r="N84" i="1"/>
  <c r="N82" i="1"/>
  <c r="N83" i="1"/>
  <c r="N85" i="1"/>
  <c r="N86" i="1"/>
  <c r="N89" i="1"/>
  <c r="N90" i="1"/>
  <c r="N91" i="1"/>
  <c r="N92" i="1"/>
  <c r="N93" i="1"/>
  <c r="N87" i="1"/>
  <c r="N88" i="1"/>
  <c r="N94" i="1"/>
  <c r="N96" i="1"/>
  <c r="N95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2" i="1"/>
  <c r="N110" i="1"/>
  <c r="N111" i="1"/>
  <c r="N114" i="1"/>
  <c r="N113" i="1"/>
  <c r="N119" i="1"/>
  <c r="N115" i="1"/>
  <c r="N116" i="1"/>
  <c r="N117" i="1"/>
  <c r="N118" i="1"/>
  <c r="N123" i="1"/>
  <c r="N121" i="1"/>
  <c r="N122" i="1"/>
  <c r="N120" i="1"/>
  <c r="N124" i="1"/>
  <c r="N125" i="1"/>
  <c r="N126" i="1"/>
  <c r="N127" i="1"/>
  <c r="N128" i="1"/>
  <c r="N129" i="1"/>
  <c r="N130" i="1"/>
  <c r="N132" i="1"/>
  <c r="N131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2" i="1"/>
  <c r="B189" i="1"/>
  <c r="I39" i="1"/>
  <c r="N39" i="1" s="1"/>
  <c r="I38" i="1"/>
  <c r="N38" i="1" s="1"/>
</calcChain>
</file>

<file path=xl/sharedStrings.xml><?xml version="1.0" encoding="utf-8"?>
<sst xmlns="http://schemas.openxmlformats.org/spreadsheetml/2006/main" count="1629" uniqueCount="334">
  <si>
    <t>Nome</t>
  </si>
  <si>
    <t>Dati ESG dal</t>
  </si>
  <si>
    <t>SI</t>
  </si>
  <si>
    <t>NO</t>
  </si>
  <si>
    <t>Assenza dati</t>
  </si>
  <si>
    <t>EL.EN</t>
  </si>
  <si>
    <t>EMAK</t>
  </si>
  <si>
    <t>FIDIA</t>
  </si>
  <si>
    <t>FILATURA DI POLLONE</t>
  </si>
  <si>
    <t>GEFRAN</t>
  </si>
  <si>
    <t>GEOX</t>
  </si>
  <si>
    <t>GEWIS</t>
  </si>
  <si>
    <t>GIOVANNI CRESPI</t>
  </si>
  <si>
    <t>GRANITIFIANDRE</t>
  </si>
  <si>
    <t>GRUPPO CERAMICHE RICCHETTI</t>
  </si>
  <si>
    <t>IMA</t>
  </si>
  <si>
    <t>INDUSTRIE PININFARINA</t>
  </si>
  <si>
    <t>INTERPUMP GROUP</t>
  </si>
  <si>
    <t>IRCE</t>
  </si>
  <si>
    <t>ISAGRO</t>
  </si>
  <si>
    <t>ITALCEMENTI</t>
  </si>
  <si>
    <t>ITTIERRE</t>
  </si>
  <si>
    <t xml:space="preserve">LA DORIA </t>
  </si>
  <si>
    <t>LAVORWAH</t>
  </si>
  <si>
    <t>MARCOLIN</t>
  </si>
  <si>
    <t>MARIELLA BURANI FASHING GROUP</t>
  </si>
  <si>
    <t>MARZOTTO</t>
  </si>
  <si>
    <t>MERLONI ELETTRODOMESTICI</t>
  </si>
  <si>
    <t>MIRATO</t>
  </si>
  <si>
    <t>MONTEFIBRE</t>
  </si>
  <si>
    <t>NEGRI BOSSI</t>
  </si>
  <si>
    <t>OLIDATA</t>
  </si>
  <si>
    <t>PANARIA GROUP INDUSTRIE CERAMICHE</t>
  </si>
  <si>
    <t>PERMASTEELISA</t>
  </si>
  <si>
    <t>PIRELLI</t>
  </si>
  <si>
    <t>POLIGRAFIA S.FAUSTINO</t>
  </si>
  <si>
    <t>PRIMA INDUSTRIE</t>
  </si>
  <si>
    <t>RATTI</t>
  </si>
  <si>
    <t>RECORDATI</t>
  </si>
  <si>
    <t>RENO DE MEDICI</t>
  </si>
  <si>
    <t>RICHARD GINORI</t>
  </si>
  <si>
    <t>RONCADIN</t>
  </si>
  <si>
    <t>SABAF</t>
  </si>
  <si>
    <t>SADI</t>
  </si>
  <si>
    <t>SAIPEM</t>
  </si>
  <si>
    <t>SNIA</t>
  </si>
  <si>
    <t>SOCOTHERM</t>
  </si>
  <si>
    <t>SOGEFI</t>
  </si>
  <si>
    <t>SOL</t>
  </si>
  <si>
    <t>SORIN</t>
  </si>
  <si>
    <t>STEFANEL</t>
  </si>
  <si>
    <t>TOD'S</t>
  </si>
  <si>
    <t>TREVI FIN INDUSTRIALE</t>
  </si>
  <si>
    <t>TREVISAN COMETAL</t>
  </si>
  <si>
    <t>VINCENZO ZUCCHI</t>
  </si>
  <si>
    <t>ACEA</t>
  </si>
  <si>
    <t>ACEGAS</t>
  </si>
  <si>
    <t>ACQUE POTABILI</t>
  </si>
  <si>
    <t>ACQUEDOTTO DE FERRARI GALLIERA</t>
  </si>
  <si>
    <t>ACSM</t>
  </si>
  <si>
    <t>ACTELIOS</t>
  </si>
  <si>
    <t>A2A</t>
  </si>
  <si>
    <t>AEROPORTO DI FIRENZE</t>
  </si>
  <si>
    <t>SAVE - AEROPORTO DI VENEZIA MARCO POLO</t>
  </si>
  <si>
    <t>AEROPORTI DI ROMA (GRUPPO GEMINA)</t>
  </si>
  <si>
    <t>AMGA</t>
  </si>
  <si>
    <t>ASCOPIAVE</t>
  </si>
  <si>
    <t>ASTM</t>
  </si>
  <si>
    <t xml:space="preserve">ATLANTIA </t>
  </si>
  <si>
    <t>GRUPPO EDISON</t>
  </si>
  <si>
    <t>ENEL</t>
  </si>
  <si>
    <t>ENI</t>
  </si>
  <si>
    <t>ERG</t>
  </si>
  <si>
    <t>EUTELIA</t>
  </si>
  <si>
    <t>FASTWEB</t>
  </si>
  <si>
    <t>GAS PLUS</t>
  </si>
  <si>
    <t>GRUPPO HERA</t>
  </si>
  <si>
    <t>IREN</t>
  </si>
  <si>
    <t>MEDITERRANEA ACQUE</t>
  </si>
  <si>
    <t>RETELIT</t>
  </si>
  <si>
    <t>SIAS</t>
  </si>
  <si>
    <t>SNAM RETE GAS</t>
  </si>
  <si>
    <t>TELECOM ITALIA</t>
  </si>
  <si>
    <t>TERNA</t>
  </si>
  <si>
    <t>TISCALI</t>
  </si>
  <si>
    <t xml:space="preserve">CLASS EDITORI </t>
  </si>
  <si>
    <t>CAIRO COMMUNICATION</t>
  </si>
  <si>
    <t>DATALOGIC</t>
  </si>
  <si>
    <t>LOTTOMATICA</t>
  </si>
  <si>
    <t>SAFILO</t>
  </si>
  <si>
    <t>PIAGGIO</t>
  </si>
  <si>
    <t>POLTRONA FRAU</t>
  </si>
  <si>
    <t>AEFFE</t>
  </si>
  <si>
    <t>ANSALDO STS</t>
  </si>
  <si>
    <t>BIALETTI INDUSTRIE</t>
  </si>
  <si>
    <t>BOLZONI</t>
  </si>
  <si>
    <t>DAMIANI</t>
  </si>
  <si>
    <t>DIASORIN</t>
  </si>
  <si>
    <t>ELICA</t>
  </si>
  <si>
    <t>GROUP COIN</t>
  </si>
  <si>
    <t xml:space="preserve">IL SOLE 24 ORE </t>
  </si>
  <si>
    <t>LANDI RENZO</t>
  </si>
  <si>
    <t>MAIRE TECNIMONT</t>
  </si>
  <si>
    <t>NICE</t>
  </si>
  <si>
    <t>PRYSMIAN</t>
  </si>
  <si>
    <t>SARAS</t>
  </si>
  <si>
    <t>ZIGNAGO VETRO</t>
  </si>
  <si>
    <t>AUTOSTRADE MERIDIONALI</t>
  </si>
  <si>
    <t>BIANCAMANO</t>
  </si>
  <si>
    <t>CALEFFI</t>
  </si>
  <si>
    <t>FNM</t>
  </si>
  <si>
    <t>PIQUADRO</t>
  </si>
  <si>
    <t>RCF</t>
  </si>
  <si>
    <t>SERVIZI ITALIA</t>
  </si>
  <si>
    <t>VALSOIA</t>
  </si>
  <si>
    <t>YOOX</t>
  </si>
  <si>
    <t>TESMEC</t>
  </si>
  <si>
    <t>SALVATORE FERRAGAMO</t>
  </si>
  <si>
    <t>BRUNELLO CUCINELLI</t>
  </si>
  <si>
    <t>DELCLIMA</t>
  </si>
  <si>
    <t>MOLEKINA</t>
  </si>
  <si>
    <t>MONCLER</t>
  </si>
  <si>
    <t>SESA</t>
  </si>
  <si>
    <t xml:space="preserve">FILA </t>
  </si>
  <si>
    <t>PARMALAT</t>
  </si>
  <si>
    <t>MARR</t>
  </si>
  <si>
    <t>ARNOLDO MONDADORI EDITORE</t>
  </si>
  <si>
    <t>AUTOGRILL</t>
  </si>
  <si>
    <t>DIGITAL BROS</t>
  </si>
  <si>
    <t>DMT</t>
  </si>
  <si>
    <t>ENERVIT</t>
  </si>
  <si>
    <t>assenza dati</t>
  </si>
  <si>
    <t>EUROTECH</t>
  </si>
  <si>
    <t>EXPRIVIA</t>
  </si>
  <si>
    <t>MEDIASET</t>
  </si>
  <si>
    <t>POLIGRAFICI EDITORIALI</t>
  </si>
  <si>
    <t>RAI WAY</t>
  </si>
  <si>
    <t>RCS MEDIAGROUP</t>
  </si>
  <si>
    <t>REPLY</t>
  </si>
  <si>
    <t>AMPLIFON</t>
  </si>
  <si>
    <t>ASTALDI</t>
  </si>
  <si>
    <t>BASICNET</t>
  </si>
  <si>
    <t>BEGHELLI</t>
  </si>
  <si>
    <t>BENETTON GROUP</t>
  </si>
  <si>
    <t>BIESSE</t>
  </si>
  <si>
    <t>BOERO BARTOLOMEO</t>
  </si>
  <si>
    <t>BONIFICHE FERRARESI</t>
  </si>
  <si>
    <t>BREMBO-FRENI BREMBO</t>
  </si>
  <si>
    <t>BULGARI</t>
  </si>
  <si>
    <t>BUZZI UNICEM</t>
  </si>
  <si>
    <t>CALTAGIRONE EDITORE</t>
  </si>
  <si>
    <t xml:space="preserve">CARRARO </t>
  </si>
  <si>
    <t>CEMBRE</t>
  </si>
  <si>
    <t>CEMENTIR</t>
  </si>
  <si>
    <t>CREMONINI</t>
  </si>
  <si>
    <t>DANIELI &amp; COM</t>
  </si>
  <si>
    <t>DELONGHI</t>
  </si>
  <si>
    <t>DUCATI MOTOR HOLDING</t>
  </si>
  <si>
    <t>CENTRALE DEL LATTE DI ITALIA</t>
  </si>
  <si>
    <t>CSP INTERNATIONAL FASHION GROUP</t>
  </si>
  <si>
    <t>LEONARDO-FINMECCANICA</t>
  </si>
  <si>
    <t>WEBUILD</t>
  </si>
  <si>
    <t>SAES GETTERS</t>
  </si>
  <si>
    <t>CEO_gender</t>
  </si>
  <si>
    <t>emolumenti</t>
  </si>
  <si>
    <t>bnf_non_mnt</t>
  </si>
  <si>
    <t>bonus</t>
  </si>
  <si>
    <t>altri_compensi</t>
  </si>
  <si>
    <t>tot</t>
  </si>
  <si>
    <t>Mazzoncini Renato</t>
  </si>
  <si>
    <t>CEO</t>
  </si>
  <si>
    <t>M</t>
  </si>
  <si>
    <t>share_owned</t>
  </si>
  <si>
    <t>number_share_sold</t>
  </si>
  <si>
    <t>number_share_purchased</t>
  </si>
  <si>
    <t>Gola Giuseppe</t>
  </si>
  <si>
    <t>Quotata-2021</t>
  </si>
  <si>
    <t>CDA_chair</t>
  </si>
  <si>
    <t>Rif_ESG</t>
  </si>
  <si>
    <t>stock_option</t>
  </si>
  <si>
    <t>fair_value</t>
  </si>
  <si>
    <t>claw_back</t>
  </si>
  <si>
    <t>ACINQUE</t>
  </si>
  <si>
    <t>Soldani Paolo</t>
  </si>
  <si>
    <t>Badioli Simone</t>
  </si>
  <si>
    <t>Vita Enrico</t>
  </si>
  <si>
    <t>Porro Antonio</t>
  </si>
  <si>
    <t>Cecconato Nicola</t>
  </si>
  <si>
    <t>Bertazzo Carlo</t>
  </si>
  <si>
    <t>Tondato Da Ruos Gianmario</t>
  </si>
  <si>
    <t>Massa Luigi</t>
  </si>
  <si>
    <t>Trono Federico</t>
  </si>
  <si>
    <t>Beghelli Luca</t>
  </si>
  <si>
    <t>Beghelli Graziano</t>
  </si>
  <si>
    <t>Beghelli Maurizio</t>
  </si>
  <si>
    <t>number_share_owned</t>
  </si>
  <si>
    <t>Cozzi Egidio</t>
  </si>
  <si>
    <t>Schillaci Daniele</t>
  </si>
  <si>
    <t>Selci Roberto</t>
  </si>
  <si>
    <t>Lisandroni Luca</t>
  </si>
  <si>
    <t>Stefanelli Riccardo</t>
  </si>
  <si>
    <t>Buzzi Michele</t>
  </si>
  <si>
    <t>Buzzi Pietro</t>
  </si>
  <si>
    <t>Fornara Uberto</t>
  </si>
  <si>
    <t>Ferretti Guido</t>
  </si>
  <si>
    <t>Favagrossa Raffaello</t>
  </si>
  <si>
    <t>Albino Majore</t>
  </si>
  <si>
    <t>Rosani Giovanni</t>
  </si>
  <si>
    <t>Caltagirone Francesco</t>
  </si>
  <si>
    <t>Pozzoli Edoardo</t>
  </si>
  <si>
    <t>Moroni Marco</t>
  </si>
  <si>
    <t>Bertoni Francesco</t>
  </si>
  <si>
    <t>Bertoni Carlo</t>
  </si>
  <si>
    <t>Benedetti Gianpietro</t>
  </si>
  <si>
    <t>Volta Valentina</t>
  </si>
  <si>
    <t>F</t>
  </si>
  <si>
    <t>Garavaglia Massimo</t>
  </si>
  <si>
    <t>EDISON</t>
  </si>
  <si>
    <t>PININFARINA</t>
  </si>
  <si>
    <t>LEONARDO</t>
  </si>
  <si>
    <t>Galante Abramo</t>
  </si>
  <si>
    <t>Galante Raffaele</t>
  </si>
  <si>
    <t>Monti Nicola</t>
  </si>
  <si>
    <t>Clementi Gabriele</t>
  </si>
  <si>
    <t>Bazzocchi Barbara</t>
  </si>
  <si>
    <t>Cangioli Andrea</t>
  </si>
  <si>
    <t>Bellamico Fausto</t>
  </si>
  <si>
    <t>Starace Francesco</t>
  </si>
  <si>
    <t>Sorbini Alberto</t>
  </si>
  <si>
    <t>Sorbini Giuseppe</t>
  </si>
  <si>
    <t>Descalzi Claudio</t>
  </si>
  <si>
    <t>Office_Expiration</t>
  </si>
  <si>
    <t>Bettonte Luca</t>
  </si>
  <si>
    <t>Merli Paolo Luigi</t>
  </si>
  <si>
    <t>Mareschi Danieli Giacomo</t>
  </si>
  <si>
    <t>Bertoni Maria Grazia</t>
  </si>
  <si>
    <t>Mauri Ernesto</t>
  </si>
  <si>
    <t>Siagri Roberto</t>
  </si>
  <si>
    <t>Chawla Paul</t>
  </si>
  <si>
    <t>Favuzzi Domenico</t>
  </si>
  <si>
    <t>Morfino Giuseppe</t>
  </si>
  <si>
    <t>Candela Massimo</t>
  </si>
  <si>
    <t>Piuri Giovanni Marco</t>
  </si>
  <si>
    <t>Usberti Davide</t>
  </si>
  <si>
    <t>Perini Marcello</t>
  </si>
  <si>
    <t>Part_a_comitati</t>
  </si>
  <si>
    <t>Libralesso Livio</t>
  </si>
  <si>
    <t>Venier Stefano</t>
  </si>
  <si>
    <t>Cerbone Giuseppe</t>
  </si>
  <si>
    <t>Montipò Fulvio</t>
  </si>
  <si>
    <t>Casadio Filippo</t>
  </si>
  <si>
    <t>Armani Gianni Vittorio</t>
  </si>
  <si>
    <t>Musi Cristiano</t>
  </si>
  <si>
    <t>Profumo Alessandro</t>
  </si>
  <si>
    <t>Folgiero Pierroberto</t>
  </si>
  <si>
    <t>Ospitali Francesco</t>
  </si>
  <si>
    <t>MEDIA FOR EUROPE</t>
  </si>
  <si>
    <t>Berlusconi Pier Silvio</t>
  </si>
  <si>
    <t>Ruffini Remo</t>
  </si>
  <si>
    <t>indennità_fine_carica/contributi_pensionistici</t>
  </si>
  <si>
    <t>Colannino Roberto</t>
  </si>
  <si>
    <t>Angori Silvio Pietro</t>
  </si>
  <si>
    <t>Palmieri Marco</t>
  </si>
  <si>
    <t>Provera Tronchetti Marco</t>
  </si>
  <si>
    <t>MONRIF</t>
  </si>
  <si>
    <t>Basso Ezio Giovanni</t>
  </si>
  <si>
    <t>Battista Valerio</t>
  </si>
  <si>
    <t>Mancino Aldo</t>
  </si>
  <si>
    <t>Tamborini Sergio</t>
  </si>
  <si>
    <t>Cairo Urbano</t>
  </si>
  <si>
    <t>RECORDATI ODR</t>
  </si>
  <si>
    <t>SAFILO GROUP</t>
  </si>
  <si>
    <t>Le Divelec Lemmi Micaela</t>
  </si>
  <si>
    <t>Gobbetti Marco</t>
  </si>
  <si>
    <t>TESSELLIS</t>
  </si>
  <si>
    <t>Recordati Andrea</t>
  </si>
  <si>
    <t>Koremans Robert</t>
  </si>
  <si>
    <t>Rizzante Tatiana</t>
  </si>
  <si>
    <t>Iotti Pietro</t>
  </si>
  <si>
    <t>Canale Giulio</t>
  </si>
  <si>
    <t>Trocchia Angelo</t>
  </si>
  <si>
    <t>Cao Stefano</t>
  </si>
  <si>
    <t>Caio Francesco</t>
  </si>
  <si>
    <t>Scaffardi Dario</t>
  </si>
  <si>
    <t>Olivi Roberto</t>
  </si>
  <si>
    <t>Fabbroni Alessandro</t>
  </si>
  <si>
    <t>Alverà Marco</t>
  </si>
  <si>
    <t>Riffeser Monti Andrea</t>
  </si>
  <si>
    <t>Sipahi Ozgur Frédéric</t>
  </si>
  <si>
    <t xml:space="preserve"> Fenzi Mauro Silvio Cleto</t>
  </si>
  <si>
    <t>Fumagalli Romario Aldo</t>
  </si>
  <si>
    <t>Gubitosi Luigi</t>
  </si>
  <si>
    <t>Donnarumma Stefano Antonio</t>
  </si>
  <si>
    <t>Caccia Dominioni Ambrogio</t>
  </si>
  <si>
    <t>Soru Renato</t>
  </si>
  <si>
    <t>Della Valle Diego</t>
  </si>
  <si>
    <t>Caselli Giuseppe</t>
  </si>
  <si>
    <t>Panzani Andrea</t>
  </si>
  <si>
    <t>Benillouche Joel David</t>
  </si>
  <si>
    <t>Pietro Salini</t>
  </si>
  <si>
    <t>Cardini Roberto</t>
  </si>
  <si>
    <t>Sacchetto Mauro</t>
  </si>
  <si>
    <t>Cocci Giulio</t>
  </si>
  <si>
    <t>Totale aziende nel panel</t>
  </si>
  <si>
    <t>Totale aziende ancora quotate al 2021</t>
  </si>
  <si>
    <t>Totale aziende con riferimenti ESG</t>
  </si>
  <si>
    <t>Totale aziende con assenza di riferimenti ESG</t>
  </si>
  <si>
    <t>emo-SI</t>
  </si>
  <si>
    <t>emo-NO</t>
  </si>
  <si>
    <t>Bonus-SI</t>
  </si>
  <si>
    <t>Bonus-NO</t>
  </si>
  <si>
    <t>EMO SI</t>
  </si>
  <si>
    <t>EMO NO</t>
  </si>
  <si>
    <t>BONUS SI</t>
  </si>
  <si>
    <t>BONUS NO</t>
  </si>
  <si>
    <t>TOT-SI</t>
  </si>
  <si>
    <t>TOT-NO</t>
  </si>
  <si>
    <t>TOT SI</t>
  </si>
  <si>
    <t>TOT NO</t>
  </si>
  <si>
    <t>MEDIA TOT</t>
  </si>
  <si>
    <t>MEDIA K</t>
  </si>
  <si>
    <t>TOP 10 PER TOTALE COMPENSO</t>
  </si>
  <si>
    <t>TAMBURI INVESTMENT PARTNERS</t>
  </si>
  <si>
    <t>Tamburi Giovanni</t>
  </si>
  <si>
    <t>STI = relazione variabile annulae</t>
  </si>
  <si>
    <t>Emolumenti</t>
  </si>
  <si>
    <t>Bonus</t>
  </si>
  <si>
    <t>Totale</t>
  </si>
  <si>
    <t>rif_ESG=1</t>
  </si>
  <si>
    <t>rif_ESG=0</t>
  </si>
  <si>
    <t>Quota</t>
  </si>
  <si>
    <t>Media aritmetica</t>
  </si>
  <si>
    <t>TOP 10 NO ESG</t>
  </si>
  <si>
    <t>TOP 10 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</si>
</sst>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1" applyFont="1" applyAlignment="1">
      <alignment horizontal="center"/>
    </xf>
    <xf numFmtId="0" fontId="0" fillId="3" borderId="0" xfId="0" applyFill="1"/>
    <xf numFmtId="0" fontId="4" fillId="2" borderId="0" xfId="1" applyFont="1" applyAlignment="1">
      <alignment horizontal="center"/>
    </xf>
    <xf numFmtId="0" fontId="2" fillId="0" borderId="0" xfId="0" applyFont="1"/>
    <xf numFmtId="0" fontId="0" fillId="0" borderId="1" xfId="0" applyBorder="1"/>
    <xf numFmtId="0" fontId="2" fillId="3" borderId="0" xfId="0" applyFont="1" applyFill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17" fontId="0" fillId="0" borderId="0" xfId="0" applyNumberFormat="1"/>
    <xf numFmtId="0" fontId="0" fillId="0" borderId="7" xfId="0" applyBorder="1"/>
    <xf numFmtId="0" fontId="0" fillId="3" borderId="9" xfId="0" applyFill="1" applyBorder="1" applyAlignment="1">
      <alignment horizontal="center" vertical="center"/>
    </xf>
    <xf numFmtId="17" fontId="0" fillId="0" borderId="10" xfId="0" applyNumberFormat="1" applyBorder="1"/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8" xfId="0" applyBorder="1"/>
    <xf numFmtId="0" fontId="0" fillId="0" borderId="14" xfId="0" applyBorder="1"/>
    <xf numFmtId="0" fontId="0" fillId="0" borderId="0" xfId="0" applyAlignment="1">
      <alignment horizontal="right" vertical="center"/>
    </xf>
    <xf numFmtId="0" fontId="0" fillId="0" borderId="0" xfId="0" quotePrefix="1"/>
    <xf numFmtId="0" fontId="5" fillId="3" borderId="6" xfId="0" applyFont="1" applyFill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3" borderId="16" xfId="0" applyFill="1" applyBorder="1"/>
    <xf numFmtId="0" fontId="3" fillId="0" borderId="13" xfId="0" applyFont="1" applyBorder="1"/>
    <xf numFmtId="0" fontId="3" fillId="0" borderId="15" xfId="0" applyFont="1" applyBorder="1"/>
    <xf numFmtId="0" fontId="3" fillId="3" borderId="15" xfId="0" applyFont="1" applyFill="1" applyBorder="1"/>
    <xf numFmtId="0" fontId="3" fillId="0" borderId="17" xfId="0" applyFont="1" applyBorder="1"/>
    <xf numFmtId="0" fontId="5" fillId="4" borderId="2" xfId="1" applyFont="1" applyFill="1" applyBorder="1" applyAlignment="1">
      <alignment horizontal="center" vertical="center"/>
    </xf>
    <xf numFmtId="0" fontId="5" fillId="4" borderId="12" xfId="1" applyFont="1" applyFill="1" applyBorder="1" applyAlignment="1">
      <alignment horizontal="center" vertical="center"/>
    </xf>
    <xf numFmtId="0" fontId="3" fillId="0" borderId="0" xfId="0" applyFont="1"/>
    <xf numFmtId="44" fontId="0" fillId="0" borderId="0" xfId="0" applyNumberFormat="1"/>
    <xf numFmtId="0" fontId="0" fillId="0" borderId="0" xfId="0" applyAlignment="1">
      <alignment horizontal="center"/>
    </xf>
    <xf numFmtId="9" fontId="0" fillId="0" borderId="0" xfId="2" applyFont="1"/>
    <xf numFmtId="0" fontId="0" fillId="0" borderId="19" xfId="0" applyBorder="1"/>
    <xf numFmtId="44" fontId="0" fillId="0" borderId="19" xfId="0" applyNumberFormat="1" applyBorder="1"/>
    <xf numFmtId="44" fontId="0" fillId="0" borderId="16" xfId="0" applyNumberFormat="1" applyBorder="1"/>
    <xf numFmtId="0" fontId="0" fillId="0" borderId="21" xfId="0" applyBorder="1"/>
    <xf numFmtId="44" fontId="0" fillId="0" borderId="18" xfId="0" applyNumberFormat="1" applyBorder="1"/>
    <xf numFmtId="9" fontId="0" fillId="0" borderId="0" xfId="0" applyNumberFormat="1"/>
    <xf numFmtId="0" fontId="3" fillId="5" borderId="13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4" fillId="0" borderId="0" xfId="0" applyFont="1" applyAlignment="1">
      <alignment horizontal="center" vertical="center" textRotation="90"/>
    </xf>
    <xf numFmtId="0" fontId="3" fillId="5" borderId="0" xfId="0" applyFont="1" applyFill="1" applyAlignment="1">
      <alignment horizontal="center"/>
    </xf>
    <xf numFmtId="44" fontId="0" fillId="0" borderId="21" xfId="0" applyNumberFormat="1" applyBorder="1"/>
    <xf numFmtId="0" fontId="4" fillId="0" borderId="0" xfId="0" applyFont="1" applyAlignment="1">
      <alignment vertical="center" textRotation="90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textRotation="90"/>
    </xf>
    <xf numFmtId="0" fontId="3" fillId="5" borderId="23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0" fillId="0" borderId="20" xfId="0" applyBorder="1"/>
    <xf numFmtId="44" fontId="0" fillId="0" borderId="14" xfId="0" applyNumberFormat="1" applyBorder="1"/>
  </cellXfs>
  <cellStyles count="3">
    <cellStyle name="20% - Colore 3" xfId="1" builtinId="38"/>
    <cellStyle name="Normale" xfId="0" builtinId="0"/>
    <cellStyle name="Percentuale" xfId="2" builtinId="5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D23-DE42-8869-3EAC42BE2A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D23-DE42-8869-3EAC42BE2A0D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bg1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accent1">
                          <a:lumMod val="5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D23-DE42-8869-3EAC42BE2A0D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bg1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D23-DE42-8869-3EAC42BE2A0D}"/>
                </c:ext>
              </c:extLst>
            </c:dLbl>
            <c:spPr>
              <a:ln>
                <a:solidFill>
                  <a:schemeClr val="bg1"/>
                </a:solidFill>
              </a:ln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accent6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Dati_CEO!$A$188:$A$189</c:f>
              <c:strCache>
                <c:ptCount val="2"/>
                <c:pt idx="0">
                  <c:v>Totale aziende con riferimenti ESG</c:v>
                </c:pt>
                <c:pt idx="1">
                  <c:v>Totale aziende con assenza di riferimenti ESG</c:v>
                </c:pt>
              </c:strCache>
            </c:strRef>
          </c:cat>
          <c:val>
            <c:numRef>
              <c:f>Dati_CEO!$B$188:$B$189</c:f>
              <c:numCache>
                <c:formatCode>General</c:formatCode>
                <c:ptCount val="2"/>
                <c:pt idx="0">
                  <c:v>58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60-2D40-8385-D60B2C2437A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95000"/>
                    <a:lumOff val="5000"/>
                  </a:schemeClr>
                </a:solidFill>
              </a:rPr>
              <a:t>Retribuzione</a:t>
            </a:r>
            <a:r>
              <a:rPr lang="en-US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t</a:t>
            </a:r>
            <a:r>
              <a:rPr lang="en-US">
                <a:solidFill>
                  <a:schemeClr val="tx1">
                    <a:lumMod val="95000"/>
                    <a:lumOff val="5000"/>
                  </a:schemeClr>
                </a:solidFill>
              </a:rPr>
              <a:t>otale aziende rif_ESG=1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'Grafico combinato'!$B$1</c:f>
              <c:strCache>
                <c:ptCount val="1"/>
                <c:pt idx="0">
                  <c:v>Emolumenti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combinato'!$B$2:$B$11</c:f>
              <c:numCache>
                <c:formatCode>_("€"* #,##0.00_);_("€"* \(#,##0.00\);_("€"* "-"??_);_(@_)</c:formatCode>
                <c:ptCount val="10"/>
                <c:pt idx="0">
                  <c:v>2300000</c:v>
                </c:pt>
                <c:pt idx="1">
                  <c:v>2465000</c:v>
                </c:pt>
                <c:pt idx="2">
                  <c:v>1400000</c:v>
                </c:pt>
                <c:pt idx="3">
                  <c:v>1800000</c:v>
                </c:pt>
                <c:pt idx="4">
                  <c:v>1600000</c:v>
                </c:pt>
                <c:pt idx="5">
                  <c:v>1891000</c:v>
                </c:pt>
                <c:pt idx="6">
                  <c:v>2060000</c:v>
                </c:pt>
                <c:pt idx="7">
                  <c:v>1000000</c:v>
                </c:pt>
                <c:pt idx="8">
                  <c:v>1520000</c:v>
                </c:pt>
                <c:pt idx="9">
                  <c:v>1411000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02-AB4A-B857-CF14030E2CA2}"/>
            </c:ext>
          </c:extLst>
        </c:ser>
        <c:ser>
          <c:idx val="1"/>
          <c:order val="1"/>
          <c:tx>
            <c:strRef>
              <c:f>'Grafico combinato'!$C$1</c:f>
              <c:strCache>
                <c:ptCount val="1"/>
                <c:pt idx="0">
                  <c:v>Bonus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combinato'!$C$2:$C$11</c:f>
              <c:numCache>
                <c:formatCode>_("€"* #,##0.00_);_("€"* \(#,##0.00\);_("€"* "-"??_);_(@_)</c:formatCode>
                <c:ptCount val="10"/>
                <c:pt idx="0">
                  <c:v>9512527</c:v>
                </c:pt>
                <c:pt idx="1">
                  <c:v>4909184</c:v>
                </c:pt>
                <c:pt idx="2">
                  <c:v>5657300</c:v>
                </c:pt>
                <c:pt idx="3">
                  <c:v>4155000</c:v>
                </c:pt>
                <c:pt idx="4">
                  <c:v>4208000</c:v>
                </c:pt>
                <c:pt idx="5">
                  <c:v>3315000</c:v>
                </c:pt>
                <c:pt idx="6">
                  <c:v>2368122</c:v>
                </c:pt>
                <c:pt idx="7">
                  <c:v>3140250</c:v>
                </c:pt>
                <c:pt idx="8">
                  <c:v>1450688</c:v>
                </c:pt>
                <c:pt idx="9">
                  <c:v>1512000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02-AB4A-B857-CF14030E2CA2}"/>
            </c:ext>
          </c:extLst>
        </c:ser>
        <c:ser>
          <c:idx val="2"/>
          <c:order val="2"/>
          <c:tx>
            <c:strRef>
              <c:f>'Grafico combinato'!$D$1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0.347826086956521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02-AB4A-B857-CF14030E2CA2}"/>
                </c:ext>
              </c:extLst>
            </c:dLbl>
            <c:dLbl>
              <c:idx val="1"/>
              <c:layout>
                <c:manualLayout>
                  <c:x val="2.0387359836900746E-3"/>
                  <c:y val="0.272863568215892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02-AB4A-B857-CF14030E2CA2}"/>
                </c:ext>
              </c:extLst>
            </c:dLbl>
            <c:dLbl>
              <c:idx val="2"/>
              <c:layout>
                <c:manualLayout>
                  <c:x val="2.0387359836901123E-3"/>
                  <c:y val="0.251874062968515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02-AB4A-B857-CF14030E2CA2}"/>
                </c:ext>
              </c:extLst>
            </c:dLbl>
            <c:dLbl>
              <c:idx val="3"/>
              <c:layout>
                <c:manualLayout>
                  <c:x val="2.0387359836901123E-3"/>
                  <c:y val="0.2338830584707646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02-AB4A-B857-CF14030E2CA2}"/>
                </c:ext>
              </c:extLst>
            </c:dLbl>
            <c:dLbl>
              <c:idx val="4"/>
              <c:layout>
                <c:manualLayout>
                  <c:x val="-7.4752789184704548E-17"/>
                  <c:y val="0.230884557721139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02-AB4A-B857-CF14030E2CA2}"/>
                </c:ext>
              </c:extLst>
            </c:dLbl>
            <c:dLbl>
              <c:idx val="5"/>
              <c:layout>
                <c:manualLayout>
                  <c:x val="-7.4752789184704548E-17"/>
                  <c:y val="0.22188905547226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02-AB4A-B857-CF14030E2CA2}"/>
                </c:ext>
              </c:extLst>
            </c:dLbl>
            <c:dLbl>
              <c:idx val="6"/>
              <c:layout>
                <c:manualLayout>
                  <c:x val="4.0774719673801491E-3"/>
                  <c:y val="0.206896551724137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02-AB4A-B857-CF14030E2CA2}"/>
                </c:ext>
              </c:extLst>
            </c:dLbl>
            <c:dLbl>
              <c:idx val="7"/>
              <c:layout>
                <c:manualLayout>
                  <c:x val="2.0387359836899627E-3"/>
                  <c:y val="0.206896551724137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02-AB4A-B857-CF14030E2CA2}"/>
                </c:ext>
              </c:extLst>
            </c:dLbl>
            <c:dLbl>
              <c:idx val="8"/>
              <c:layout>
                <c:manualLayout>
                  <c:x val="4.0775209672351447E-3"/>
                  <c:y val="0.173889220210670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02-AB4A-B857-CF14030E2CA2}"/>
                </c:ext>
              </c:extLst>
            </c:dLbl>
            <c:dLbl>
              <c:idx val="9"/>
              <c:layout>
                <c:manualLayout>
                  <c:x val="0"/>
                  <c:y val="0.1642629637224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02-AB4A-B857-CF14030E2C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combinato'!$D$2:$D$11</c:f>
              <c:numCache>
                <c:formatCode>_("€"* #,##0.00_);_("€"* \(#,##0.00\);_("€"* "-"??_);_(@_)</c:formatCode>
                <c:ptCount val="10"/>
                <c:pt idx="0">
                  <c:v>11912929</c:v>
                </c:pt>
                <c:pt idx="1">
                  <c:v>8145047.0000000009</c:v>
                </c:pt>
                <c:pt idx="2">
                  <c:v>7251091</c:v>
                </c:pt>
                <c:pt idx="3">
                  <c:v>5975168</c:v>
                </c:pt>
                <c:pt idx="4">
                  <c:v>5852000</c:v>
                </c:pt>
                <c:pt idx="5">
                  <c:v>5213000</c:v>
                </c:pt>
                <c:pt idx="6">
                  <c:v>4581702.9999999991</c:v>
                </c:pt>
                <c:pt idx="7">
                  <c:v>4167888</c:v>
                </c:pt>
                <c:pt idx="8">
                  <c:v>3218034</c:v>
                </c:pt>
                <c:pt idx="9">
                  <c:v>2969000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02-AB4A-B857-CF14030E2C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637106752"/>
        <c:axId val="637108432"/>
        <c:axId val="0"/>
      </c:bar3DChart>
      <c:catAx>
        <c:axId val="63710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108432"/>
        <c:crosses val="autoZero"/>
        <c:auto val="1"/>
        <c:lblAlgn val="ctr"/>
        <c:lblOffset val="100"/>
        <c:noMultiLvlLbl val="0"/>
      </c:catAx>
      <c:valAx>
        <c:axId val="63710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10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combinato'!$B$1</c:f>
              <c:strCache>
                <c:ptCount val="1"/>
                <c:pt idx="0">
                  <c:v>Emolumenti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('Grafico combinato'!$A$2:$A$11,'Grafico combinato'!$F$2:$F$11)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combinato'!$B$2:$B$12</c:f>
              <c:numCache>
                <c:formatCode>_("€"* #,##0.00_);_("€"* \(#,##0.00\);_("€"* "-"??_);_(@_)</c:formatCode>
                <c:ptCount val="11"/>
                <c:pt idx="0">
                  <c:v>2300000</c:v>
                </c:pt>
                <c:pt idx="1">
                  <c:v>2465000</c:v>
                </c:pt>
                <c:pt idx="2">
                  <c:v>1400000</c:v>
                </c:pt>
                <c:pt idx="3">
                  <c:v>1800000</c:v>
                </c:pt>
                <c:pt idx="4">
                  <c:v>1600000</c:v>
                </c:pt>
                <c:pt idx="5">
                  <c:v>1891000</c:v>
                </c:pt>
                <c:pt idx="6">
                  <c:v>2060000</c:v>
                </c:pt>
                <c:pt idx="7">
                  <c:v>1000000</c:v>
                </c:pt>
                <c:pt idx="8">
                  <c:v>1520000</c:v>
                </c:pt>
                <c:pt idx="9">
                  <c:v>1411000</c:v>
                </c:pt>
                <c:pt idx="10" formatCode="General">
                  <c:v>1363.846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05-8A46-92FB-3BA3BBC45663}"/>
            </c:ext>
          </c:extLst>
        </c:ser>
        <c:ser>
          <c:idx val="1"/>
          <c:order val="1"/>
          <c:tx>
            <c:strRef>
              <c:f>'Grafico combinato'!$C$1</c:f>
              <c:strCache>
                <c:ptCount val="1"/>
                <c:pt idx="0">
                  <c:v>Bonus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('Grafico combinato'!$A$2:$A$11,'Grafico combinato'!$F$2:$F$11)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combinato'!$C$2:$C$12</c:f>
              <c:numCache>
                <c:formatCode>_("€"* #,##0.00_);_("€"* \(#,##0.00\);_("€"* "-"??_);_(@_)</c:formatCode>
                <c:ptCount val="11"/>
                <c:pt idx="0">
                  <c:v>9512527</c:v>
                </c:pt>
                <c:pt idx="1">
                  <c:v>4909184</c:v>
                </c:pt>
                <c:pt idx="2">
                  <c:v>5657300</c:v>
                </c:pt>
                <c:pt idx="3">
                  <c:v>4155000</c:v>
                </c:pt>
                <c:pt idx="4">
                  <c:v>4208000</c:v>
                </c:pt>
                <c:pt idx="5">
                  <c:v>3315000</c:v>
                </c:pt>
                <c:pt idx="6">
                  <c:v>2368122</c:v>
                </c:pt>
                <c:pt idx="7">
                  <c:v>3140250</c:v>
                </c:pt>
                <c:pt idx="8">
                  <c:v>1450688</c:v>
                </c:pt>
                <c:pt idx="9">
                  <c:v>1512000</c:v>
                </c:pt>
                <c:pt idx="10" formatCode="General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05-8A46-92FB-3BA3BBC45663}"/>
            </c:ext>
          </c:extLst>
        </c:ser>
        <c:ser>
          <c:idx val="2"/>
          <c:order val="2"/>
          <c:tx>
            <c:strRef>
              <c:f>'Grafico combinato'!$D$1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4012961989840667E-2"/>
                  <c:y val="-7.44047619047619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705-8A46-92FB-3BA3BBC45663}"/>
                </c:ext>
              </c:extLst>
            </c:dLbl>
            <c:dLbl>
              <c:idx val="4"/>
              <c:layout>
                <c:manualLayout>
                  <c:x val="1.4012961989840603E-2"/>
                  <c:y val="4.9603174603173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705-8A46-92FB-3BA3BBC45663}"/>
                </c:ext>
              </c:extLst>
            </c:dLbl>
            <c:spPr>
              <a:solidFill>
                <a:schemeClr val="accent1">
                  <a:lumMod val="50000"/>
                  <a:alpha val="16637"/>
                </a:schemeClr>
              </a:solidFill>
              <a:ln w="6350">
                <a:solidFill>
                  <a:schemeClr val="accent1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6576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('Grafico combinato'!$A$2:$A$11,'Grafico combinato'!$F$2:$F$11)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combinato'!$D$2:$D$11</c:f>
              <c:numCache>
                <c:formatCode>_("€"* #,##0.00_);_("€"* \(#,##0.00\);_("€"* "-"??_);_(@_)</c:formatCode>
                <c:ptCount val="10"/>
                <c:pt idx="0">
                  <c:v>11912929</c:v>
                </c:pt>
                <c:pt idx="1">
                  <c:v>8145047.0000000009</c:v>
                </c:pt>
                <c:pt idx="2">
                  <c:v>7251091</c:v>
                </c:pt>
                <c:pt idx="3">
                  <c:v>5975168</c:v>
                </c:pt>
                <c:pt idx="4">
                  <c:v>5852000</c:v>
                </c:pt>
                <c:pt idx="5">
                  <c:v>5213000</c:v>
                </c:pt>
                <c:pt idx="6">
                  <c:v>4581702.9999999991</c:v>
                </c:pt>
                <c:pt idx="7">
                  <c:v>4167888</c:v>
                </c:pt>
                <c:pt idx="8">
                  <c:v>3218034</c:v>
                </c:pt>
                <c:pt idx="9">
                  <c:v>2969000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05-8A46-92FB-3BA3BBC45663}"/>
            </c:ext>
          </c:extLst>
        </c:ser>
        <c:ser>
          <c:idx val="3"/>
          <c:order val="3"/>
          <c:tx>
            <c:strRef>
              <c:f>'Grafico combinato'!$F$1</c:f>
              <c:strCache>
                <c:ptCount val="1"/>
                <c:pt idx="0">
                  <c:v>TOP 10 NO ESG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('Grafico combinato'!$A$2:$A$11,'Grafico combinato'!$F$2:$F$11)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combinato'!$F$2:$F$11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05-8A46-92FB-3BA3BBC45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4334127"/>
        <c:axId val="1554425535"/>
      </c:barChart>
      <c:lineChart>
        <c:grouping val="standard"/>
        <c:varyColors val="0"/>
        <c:ser>
          <c:idx val="4"/>
          <c:order val="4"/>
          <c:tx>
            <c:strRef>
              <c:f>'Grafico combinato'!$I$1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6828682778141246E-2"/>
                  <c:y val="-1.7692309835531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05-8A46-92FB-3BA3BBC45663}"/>
                </c:ext>
              </c:extLst>
            </c:dLbl>
            <c:dLbl>
              <c:idx val="1"/>
              <c:layout>
                <c:manualLayout>
                  <c:x val="-0.11184790019704625"/>
                  <c:y val="-3.0329674003767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05-8A46-92FB-3BA3BBC45663}"/>
                </c:ext>
              </c:extLst>
            </c:dLbl>
            <c:dLbl>
              <c:idx val="2"/>
              <c:layout>
                <c:manualLayout>
                  <c:x val="-5.7586790555286725E-2"/>
                  <c:y val="-2.5274728336473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705-8A46-92FB-3BA3BBC45663}"/>
                </c:ext>
              </c:extLst>
            </c:dLbl>
            <c:dLbl>
              <c:idx val="3"/>
              <c:layout>
                <c:manualLayout>
                  <c:x val="-0.14160399258123696"/>
                  <c:y val="2.52747283364731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05-8A46-92FB-3BA3BBC45663}"/>
                </c:ext>
              </c:extLst>
            </c:dLbl>
            <c:dLbl>
              <c:idx val="4"/>
              <c:layout>
                <c:manualLayout>
                  <c:x val="-8.9093241315018126E-2"/>
                  <c:y val="-5.05494566729463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05-8A46-92FB-3BA3BBC45663}"/>
                </c:ext>
              </c:extLst>
            </c:dLbl>
            <c:dLbl>
              <c:idx val="5"/>
              <c:layout>
                <c:manualLayout>
                  <c:x val="-6.1087507306368048E-2"/>
                  <c:y val="-3.5384619671062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05-8A46-92FB-3BA3BBC45663}"/>
                </c:ext>
              </c:extLst>
            </c:dLbl>
            <c:dLbl>
              <c:idx val="6"/>
              <c:layout>
                <c:manualLayout>
                  <c:x val="-8.3842166188396169E-2"/>
                  <c:y val="3.5384619671062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705-8A46-92FB-3BA3BBC45663}"/>
                </c:ext>
              </c:extLst>
            </c:dLbl>
            <c:dLbl>
              <c:idx val="7"/>
              <c:layout>
                <c:manualLayout>
                  <c:x val="-6.6338582432989998E-2"/>
                  <c:y val="-2.78022011701204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705-8A46-92FB-3BA3BBC45663}"/>
                </c:ext>
              </c:extLst>
            </c:dLbl>
            <c:dLbl>
              <c:idx val="8"/>
              <c:layout>
                <c:manualLayout>
                  <c:x val="-6.8088940808530507E-2"/>
                  <c:y val="3.0329674003767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705-8A46-92FB-3BA3BBC45663}"/>
                </c:ext>
              </c:extLst>
            </c:dLbl>
            <c:dLbl>
              <c:idx val="9"/>
              <c:layout>
                <c:manualLayout>
                  <c:x val="-4.7616638989411986E-3"/>
                  <c:y val="-3.2857146837415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705-8A46-92FB-3BA3BBC45663}"/>
                </c:ext>
              </c:extLst>
            </c:dLbl>
            <c:spPr>
              <a:solidFill>
                <a:schemeClr val="accent2">
                  <a:alpha val="10000"/>
                </a:schemeClr>
              </a:solidFill>
              <a:ln>
                <a:solidFill>
                  <a:schemeClr val="accent2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combinato'!$F$2:$F$11</c:f>
              <c:strCache>
                <c:ptCount val="10"/>
                <c:pt idx="0">
                  <c:v>TAMBURI INVESTMENT PARTNERS</c:v>
                </c:pt>
                <c:pt idx="1">
                  <c:v>INTERPUMP GROUP</c:v>
                </c:pt>
                <c:pt idx="2">
                  <c:v>RCS MEDIAGROUP</c:v>
                </c:pt>
                <c:pt idx="3">
                  <c:v>TOD'S</c:v>
                </c:pt>
                <c:pt idx="4">
                  <c:v>PIAGGIO</c:v>
                </c:pt>
                <c:pt idx="5">
                  <c:v>EUROTECH</c:v>
                </c:pt>
                <c:pt idx="6">
                  <c:v>ELICA</c:v>
                </c:pt>
                <c:pt idx="7">
                  <c:v>MONRIF</c:v>
                </c:pt>
                <c:pt idx="8">
                  <c:v>EMAK</c:v>
                </c:pt>
                <c:pt idx="9">
                  <c:v>BIESSE</c:v>
                </c:pt>
              </c:strCache>
            </c:strRef>
          </c:cat>
          <c:val>
            <c:numRef>
              <c:f>'Grafico combinato'!$I$2:$I$11</c:f>
              <c:numCache>
                <c:formatCode>_("€"* #,##0.00_);_("€"* \(#,##0.00\);_("€"* "-"??_);_(@_)</c:formatCode>
                <c:ptCount val="10"/>
                <c:pt idx="0">
                  <c:v>10409180</c:v>
                </c:pt>
                <c:pt idx="1">
                  <c:v>2731000</c:v>
                </c:pt>
                <c:pt idx="2">
                  <c:v>2696000</c:v>
                </c:pt>
                <c:pt idx="3">
                  <c:v>1849200</c:v>
                </c:pt>
                <c:pt idx="4">
                  <c:v>1665000</c:v>
                </c:pt>
                <c:pt idx="5">
                  <c:v>1250000</c:v>
                </c:pt>
                <c:pt idx="6">
                  <c:v>1158863</c:v>
                </c:pt>
                <c:pt idx="7">
                  <c:v>1076213</c:v>
                </c:pt>
                <c:pt idx="8">
                  <c:v>1046000</c:v>
                </c:pt>
                <c:pt idx="9">
                  <c:v>1029375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05-8A46-92FB-3BA3BBC45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334127"/>
        <c:axId val="1554425535"/>
      </c:lineChart>
      <c:catAx>
        <c:axId val="155433412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54425535"/>
        <c:crosses val="autoZero"/>
        <c:auto val="1"/>
        <c:lblAlgn val="ctr"/>
        <c:lblOffset val="100"/>
        <c:noMultiLvlLbl val="0"/>
      </c:catAx>
      <c:valAx>
        <c:axId val="155442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4334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95000"/>
                    <a:lumOff val="5000"/>
                  </a:schemeClr>
                </a:solidFill>
              </a:rPr>
              <a:t>Retribuzione</a:t>
            </a:r>
            <a:r>
              <a:rPr lang="en-US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t</a:t>
            </a:r>
            <a:r>
              <a:rPr lang="en-US">
                <a:solidFill>
                  <a:schemeClr val="tx1">
                    <a:lumMod val="95000"/>
                    <a:lumOff val="5000"/>
                  </a:schemeClr>
                </a:solidFill>
              </a:rPr>
              <a:t>otale aziende rif_ESG=1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'Grafico combinato (2)'!$B$1</c:f>
              <c:strCache>
                <c:ptCount val="1"/>
                <c:pt idx="0">
                  <c:v>Emolumenti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 (2)'!$A$2:$A$11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 (2)'!$B$2:$B$11</c:f>
              <c:numCache>
                <c:formatCode>_("€"* #,##0.00_);_("€"* \(#,##0.00\);_("€"* "-"??_);_(@_)</c:formatCode>
                <c:ptCount val="10"/>
                <c:pt idx="0">
                  <c:v>2300000</c:v>
                </c:pt>
                <c:pt idx="1">
                  <c:v>2465000</c:v>
                </c:pt>
                <c:pt idx="2">
                  <c:v>1400000</c:v>
                </c:pt>
                <c:pt idx="3">
                  <c:v>1800000</c:v>
                </c:pt>
                <c:pt idx="4">
                  <c:v>1600000</c:v>
                </c:pt>
                <c:pt idx="5">
                  <c:v>1891000</c:v>
                </c:pt>
                <c:pt idx="6">
                  <c:v>2060000</c:v>
                </c:pt>
                <c:pt idx="7">
                  <c:v>1000000</c:v>
                </c:pt>
                <c:pt idx="8">
                  <c:v>1520000</c:v>
                </c:pt>
                <c:pt idx="9">
                  <c:v>1411000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86-5148-8C0E-EA7348DC869A}"/>
            </c:ext>
          </c:extLst>
        </c:ser>
        <c:ser>
          <c:idx val="1"/>
          <c:order val="1"/>
          <c:tx>
            <c:strRef>
              <c:f>'Grafico combinato (2)'!$C$1</c:f>
              <c:strCache>
                <c:ptCount val="1"/>
                <c:pt idx="0">
                  <c:v>Bonus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 (2)'!$A$2:$A$11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 (2)'!$C$2:$C$11</c:f>
              <c:numCache>
                <c:formatCode>_("€"* #,##0.00_);_("€"* \(#,##0.00\);_("€"* "-"??_);_(@_)</c:formatCode>
                <c:ptCount val="10"/>
                <c:pt idx="0">
                  <c:v>9512527</c:v>
                </c:pt>
                <c:pt idx="1">
                  <c:v>4909184</c:v>
                </c:pt>
                <c:pt idx="2">
                  <c:v>5657300</c:v>
                </c:pt>
                <c:pt idx="3">
                  <c:v>4155000</c:v>
                </c:pt>
                <c:pt idx="4">
                  <c:v>4208000</c:v>
                </c:pt>
                <c:pt idx="5">
                  <c:v>3315000</c:v>
                </c:pt>
                <c:pt idx="6">
                  <c:v>2368122</c:v>
                </c:pt>
                <c:pt idx="7">
                  <c:v>3140250</c:v>
                </c:pt>
                <c:pt idx="8">
                  <c:v>1450688</c:v>
                </c:pt>
                <c:pt idx="9">
                  <c:v>1512000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86-5148-8C0E-EA7348DC869A}"/>
            </c:ext>
          </c:extLst>
        </c:ser>
        <c:ser>
          <c:idx val="2"/>
          <c:order val="2"/>
          <c:tx>
            <c:strRef>
              <c:f>'Grafico combinato (2)'!$D$1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0.347826086956521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86-5148-8C0E-EA7348DC869A}"/>
                </c:ext>
              </c:extLst>
            </c:dLbl>
            <c:dLbl>
              <c:idx val="1"/>
              <c:layout>
                <c:manualLayout>
                  <c:x val="2.0387359836900746E-3"/>
                  <c:y val="0.272863568215892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86-5148-8C0E-EA7348DC869A}"/>
                </c:ext>
              </c:extLst>
            </c:dLbl>
            <c:dLbl>
              <c:idx val="2"/>
              <c:layout>
                <c:manualLayout>
                  <c:x val="2.0387359836901123E-3"/>
                  <c:y val="0.251874062968515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86-5148-8C0E-EA7348DC869A}"/>
                </c:ext>
              </c:extLst>
            </c:dLbl>
            <c:dLbl>
              <c:idx val="3"/>
              <c:layout>
                <c:manualLayout>
                  <c:x val="2.0387359836901123E-3"/>
                  <c:y val="0.2338830584707646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86-5148-8C0E-EA7348DC869A}"/>
                </c:ext>
              </c:extLst>
            </c:dLbl>
            <c:dLbl>
              <c:idx val="4"/>
              <c:layout>
                <c:manualLayout>
                  <c:x val="-7.4752789184704548E-17"/>
                  <c:y val="0.230884557721139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86-5148-8C0E-EA7348DC869A}"/>
                </c:ext>
              </c:extLst>
            </c:dLbl>
            <c:dLbl>
              <c:idx val="5"/>
              <c:layout>
                <c:manualLayout>
                  <c:x val="-7.4752789184704548E-17"/>
                  <c:y val="0.22188905547226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86-5148-8C0E-EA7348DC869A}"/>
                </c:ext>
              </c:extLst>
            </c:dLbl>
            <c:dLbl>
              <c:idx val="6"/>
              <c:layout>
                <c:manualLayout>
                  <c:x val="4.0774719673801491E-3"/>
                  <c:y val="0.206896551724137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E86-5148-8C0E-EA7348DC869A}"/>
                </c:ext>
              </c:extLst>
            </c:dLbl>
            <c:dLbl>
              <c:idx val="7"/>
              <c:layout>
                <c:manualLayout>
                  <c:x val="2.0387359836899627E-3"/>
                  <c:y val="0.206896551724137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86-5148-8C0E-EA7348DC869A}"/>
                </c:ext>
              </c:extLst>
            </c:dLbl>
            <c:dLbl>
              <c:idx val="8"/>
              <c:layout>
                <c:manualLayout>
                  <c:x val="4.0775209672351447E-3"/>
                  <c:y val="0.173889220210670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E86-5148-8C0E-EA7348DC869A}"/>
                </c:ext>
              </c:extLst>
            </c:dLbl>
            <c:dLbl>
              <c:idx val="9"/>
              <c:layout>
                <c:manualLayout>
                  <c:x val="0"/>
                  <c:y val="0.1642629637224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86-5148-8C0E-EA7348DC8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combinato (2)'!$A$2:$A$11</c:f>
              <c:strCache>
                <c:ptCount val="1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</c:strCache>
            </c:strRef>
          </c:cat>
          <c:val>
            <c:numRef>
              <c:f>'Grafico combinato (2)'!$D$2:$D$11</c:f>
              <c:numCache>
                <c:formatCode>_("€"* #,##0.00_);_("€"* \(#,##0.00\);_("€"* "-"??_);_(@_)</c:formatCode>
                <c:ptCount val="10"/>
                <c:pt idx="0">
                  <c:v>11912929</c:v>
                </c:pt>
                <c:pt idx="1">
                  <c:v>8145047.0000000009</c:v>
                </c:pt>
                <c:pt idx="2">
                  <c:v>7251091</c:v>
                </c:pt>
                <c:pt idx="3">
                  <c:v>5975168</c:v>
                </c:pt>
                <c:pt idx="4">
                  <c:v>5852000</c:v>
                </c:pt>
                <c:pt idx="5">
                  <c:v>5213000</c:v>
                </c:pt>
                <c:pt idx="6">
                  <c:v>4581702.9999999991</c:v>
                </c:pt>
                <c:pt idx="7">
                  <c:v>4167888</c:v>
                </c:pt>
                <c:pt idx="8">
                  <c:v>3218034</c:v>
                </c:pt>
                <c:pt idx="9">
                  <c:v>2969000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86-5148-8C0E-EA7348DC86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637106752"/>
        <c:axId val="637108432"/>
        <c:axId val="0"/>
      </c:bar3DChart>
      <c:catAx>
        <c:axId val="63710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108432"/>
        <c:crosses val="autoZero"/>
        <c:auto val="1"/>
        <c:lblAlgn val="ctr"/>
        <c:lblOffset val="100"/>
        <c:noMultiLvlLbl val="0"/>
      </c:catAx>
      <c:valAx>
        <c:axId val="63710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10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combinato (2)'!$B$1</c:f>
              <c:strCache>
                <c:ptCount val="1"/>
                <c:pt idx="0">
                  <c:v>Emolumenti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('Grafico combinato (2)'!$A$2:$A$11,'Grafico combinato (2)'!$F$2:$F$11)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 (2)'!$B$2:$B$12</c:f>
              <c:numCache>
                <c:formatCode>_("€"* #,##0.00_);_("€"* \(#,##0.00\);_("€"* "-"??_);_(@_)</c:formatCode>
                <c:ptCount val="11"/>
                <c:pt idx="0">
                  <c:v>2300000</c:v>
                </c:pt>
                <c:pt idx="1">
                  <c:v>2465000</c:v>
                </c:pt>
                <c:pt idx="2">
                  <c:v>1400000</c:v>
                </c:pt>
                <c:pt idx="3">
                  <c:v>1800000</c:v>
                </c:pt>
                <c:pt idx="4">
                  <c:v>1600000</c:v>
                </c:pt>
                <c:pt idx="5">
                  <c:v>1891000</c:v>
                </c:pt>
                <c:pt idx="6">
                  <c:v>2060000</c:v>
                </c:pt>
                <c:pt idx="7">
                  <c:v>1000000</c:v>
                </c:pt>
                <c:pt idx="8">
                  <c:v>1520000</c:v>
                </c:pt>
                <c:pt idx="9">
                  <c:v>1411000</c:v>
                </c:pt>
                <c:pt idx="10" formatCode="General">
                  <c:v>1363.846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3-744C-A83F-0527A8B60F28}"/>
            </c:ext>
          </c:extLst>
        </c:ser>
        <c:ser>
          <c:idx val="1"/>
          <c:order val="1"/>
          <c:tx>
            <c:strRef>
              <c:f>'Grafico combinato (2)'!$C$1</c:f>
              <c:strCache>
                <c:ptCount val="1"/>
                <c:pt idx="0">
                  <c:v>Bonus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('Grafico combinato (2)'!$A$2:$A$11,'Grafico combinato (2)'!$F$2:$F$11)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 (2)'!$C$2:$C$12</c:f>
              <c:numCache>
                <c:formatCode>_("€"* #,##0.00_);_("€"* \(#,##0.00\);_("€"* "-"??_);_(@_)</c:formatCode>
                <c:ptCount val="11"/>
                <c:pt idx="0">
                  <c:v>9512527</c:v>
                </c:pt>
                <c:pt idx="1">
                  <c:v>4909184</c:v>
                </c:pt>
                <c:pt idx="2">
                  <c:v>5657300</c:v>
                </c:pt>
                <c:pt idx="3">
                  <c:v>4155000</c:v>
                </c:pt>
                <c:pt idx="4">
                  <c:v>4208000</c:v>
                </c:pt>
                <c:pt idx="5">
                  <c:v>3315000</c:v>
                </c:pt>
                <c:pt idx="6">
                  <c:v>2368122</c:v>
                </c:pt>
                <c:pt idx="7">
                  <c:v>3140250</c:v>
                </c:pt>
                <c:pt idx="8">
                  <c:v>1450688</c:v>
                </c:pt>
                <c:pt idx="9">
                  <c:v>1512000</c:v>
                </c:pt>
                <c:pt idx="10" formatCode="General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3-744C-A83F-0527A8B60F28}"/>
            </c:ext>
          </c:extLst>
        </c:ser>
        <c:ser>
          <c:idx val="2"/>
          <c:order val="2"/>
          <c:tx>
            <c:strRef>
              <c:f>'Grafico combinato (2)'!$D$1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4012961989840667E-2"/>
                  <c:y val="-7.44047619047619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23-744C-A83F-0527A8B60F28}"/>
                </c:ext>
              </c:extLst>
            </c:dLbl>
            <c:dLbl>
              <c:idx val="4"/>
              <c:layout>
                <c:manualLayout>
                  <c:x val="1.4012961989840603E-2"/>
                  <c:y val="4.9603174603173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23-744C-A83F-0527A8B60F28}"/>
                </c:ext>
              </c:extLst>
            </c:dLbl>
            <c:spPr>
              <a:solidFill>
                <a:schemeClr val="accent1">
                  <a:lumMod val="50000"/>
                  <a:alpha val="16637"/>
                </a:schemeClr>
              </a:solidFill>
              <a:ln w="6350">
                <a:solidFill>
                  <a:schemeClr val="accent1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6576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('Grafico combinato (2)'!$A$2:$A$11,'Grafico combinato (2)'!$F$2:$F$11)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 (2)'!$D$2:$D$11</c:f>
              <c:numCache>
                <c:formatCode>_("€"* #,##0.00_);_("€"* \(#,##0.00\);_("€"* "-"??_);_(@_)</c:formatCode>
                <c:ptCount val="10"/>
                <c:pt idx="0">
                  <c:v>11912929</c:v>
                </c:pt>
                <c:pt idx="1">
                  <c:v>8145047.0000000009</c:v>
                </c:pt>
                <c:pt idx="2">
                  <c:v>7251091</c:v>
                </c:pt>
                <c:pt idx="3">
                  <c:v>5975168</c:v>
                </c:pt>
                <c:pt idx="4">
                  <c:v>5852000</c:v>
                </c:pt>
                <c:pt idx="5">
                  <c:v>5213000</c:v>
                </c:pt>
                <c:pt idx="6">
                  <c:v>4581702.9999999991</c:v>
                </c:pt>
                <c:pt idx="7">
                  <c:v>4167888</c:v>
                </c:pt>
                <c:pt idx="8">
                  <c:v>3218034</c:v>
                </c:pt>
                <c:pt idx="9">
                  <c:v>2969000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23-744C-A83F-0527A8B60F28}"/>
            </c:ext>
          </c:extLst>
        </c:ser>
        <c:ser>
          <c:idx val="3"/>
          <c:order val="3"/>
          <c:tx>
            <c:strRef>
              <c:f>'Grafico combinato (2)'!$F$1</c:f>
              <c:strCache>
                <c:ptCount val="1"/>
                <c:pt idx="0">
                  <c:v>TOP 10 NO ESG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('Grafico combinato (2)'!$A$2:$A$11,'Grafico combinato (2)'!$F$2:$F$11)</c:f>
              <c:strCache>
                <c:ptCount val="20"/>
                <c:pt idx="0">
                  <c:v>SALVATORE FERRAGAMO</c:v>
                </c:pt>
                <c:pt idx="1">
                  <c:v>PIRELLI</c:v>
                </c:pt>
                <c:pt idx="2">
                  <c:v>BREMBO-FRENI BREMBO</c:v>
                </c:pt>
                <c:pt idx="3">
                  <c:v>DELONGHI</c:v>
                </c:pt>
                <c:pt idx="4">
                  <c:v>ENI</c:v>
                </c:pt>
                <c:pt idx="5">
                  <c:v>CEMENTIR</c:v>
                </c:pt>
                <c:pt idx="6">
                  <c:v>WEBUILD</c:v>
                </c:pt>
                <c:pt idx="7">
                  <c:v>MAIRE TECNIMONT</c:v>
                </c:pt>
                <c:pt idx="8">
                  <c:v>ENEL</c:v>
                </c:pt>
                <c:pt idx="9">
                  <c:v>AMPLIFON</c:v>
                </c:pt>
                <c:pt idx="10">
                  <c:v>TAMBURI INVESTMENT PARTNERS</c:v>
                </c:pt>
                <c:pt idx="11">
                  <c:v>INTERPUMP GROUP</c:v>
                </c:pt>
                <c:pt idx="12">
                  <c:v>RCS MEDIAGROUP</c:v>
                </c:pt>
                <c:pt idx="13">
                  <c:v>TOD'S</c:v>
                </c:pt>
                <c:pt idx="14">
                  <c:v>PIAGGIO</c:v>
                </c:pt>
                <c:pt idx="15">
                  <c:v>EUROTECH</c:v>
                </c:pt>
                <c:pt idx="16">
                  <c:v>ELICA</c:v>
                </c:pt>
                <c:pt idx="17">
                  <c:v>MONRIF</c:v>
                </c:pt>
                <c:pt idx="18">
                  <c:v>EMAK</c:v>
                </c:pt>
                <c:pt idx="19">
                  <c:v>BIESSE</c:v>
                </c:pt>
              </c:strCache>
            </c:strRef>
          </c:cat>
          <c:val>
            <c:numRef>
              <c:f>'Grafico combinato (2)'!$F$2:$F$11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23-744C-A83F-0527A8B60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4334127"/>
        <c:axId val="1554425535"/>
      </c:barChart>
      <c:lineChart>
        <c:grouping val="standard"/>
        <c:varyColors val="0"/>
        <c:ser>
          <c:idx val="4"/>
          <c:order val="4"/>
          <c:tx>
            <c:strRef>
              <c:f>'Grafico combinato (2)'!$I$1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6828682778141246E-2"/>
                  <c:y val="-1.7692309835531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23-744C-A83F-0527A8B60F28}"/>
                </c:ext>
              </c:extLst>
            </c:dLbl>
            <c:dLbl>
              <c:idx val="1"/>
              <c:layout>
                <c:manualLayout>
                  <c:x val="-0.11184790019704625"/>
                  <c:y val="-3.0329674003767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23-744C-A83F-0527A8B60F28}"/>
                </c:ext>
              </c:extLst>
            </c:dLbl>
            <c:dLbl>
              <c:idx val="2"/>
              <c:layout>
                <c:manualLayout>
                  <c:x val="-5.7586790555286725E-2"/>
                  <c:y val="-2.5274728336473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D23-744C-A83F-0527A8B60F28}"/>
                </c:ext>
              </c:extLst>
            </c:dLbl>
            <c:dLbl>
              <c:idx val="3"/>
              <c:layout>
                <c:manualLayout>
                  <c:x val="-0.14160399258123696"/>
                  <c:y val="2.52747283364731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23-744C-A83F-0527A8B60F28}"/>
                </c:ext>
              </c:extLst>
            </c:dLbl>
            <c:dLbl>
              <c:idx val="4"/>
              <c:layout>
                <c:manualLayout>
                  <c:x val="-8.9093241315018126E-2"/>
                  <c:y val="-5.05494566729463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D23-744C-A83F-0527A8B60F28}"/>
                </c:ext>
              </c:extLst>
            </c:dLbl>
            <c:dLbl>
              <c:idx val="5"/>
              <c:layout>
                <c:manualLayout>
                  <c:x val="-6.1087507306368048E-2"/>
                  <c:y val="-3.5384619671062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D23-744C-A83F-0527A8B60F28}"/>
                </c:ext>
              </c:extLst>
            </c:dLbl>
            <c:dLbl>
              <c:idx val="6"/>
              <c:layout>
                <c:manualLayout>
                  <c:x val="-8.3842166188396169E-2"/>
                  <c:y val="3.5384619671062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D23-744C-A83F-0527A8B60F28}"/>
                </c:ext>
              </c:extLst>
            </c:dLbl>
            <c:dLbl>
              <c:idx val="7"/>
              <c:layout>
                <c:manualLayout>
                  <c:x val="-6.6338582432989998E-2"/>
                  <c:y val="-2.78022011701204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23-744C-A83F-0527A8B60F28}"/>
                </c:ext>
              </c:extLst>
            </c:dLbl>
            <c:dLbl>
              <c:idx val="8"/>
              <c:layout>
                <c:manualLayout>
                  <c:x val="-6.8088940808530507E-2"/>
                  <c:y val="3.0329674003767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D23-744C-A83F-0527A8B60F28}"/>
                </c:ext>
              </c:extLst>
            </c:dLbl>
            <c:dLbl>
              <c:idx val="9"/>
              <c:layout>
                <c:manualLayout>
                  <c:x val="-4.7616638989411986E-3"/>
                  <c:y val="-3.2857146837415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D23-744C-A83F-0527A8B60F28}"/>
                </c:ext>
              </c:extLst>
            </c:dLbl>
            <c:spPr>
              <a:solidFill>
                <a:schemeClr val="accent2">
                  <a:alpha val="10000"/>
                </a:schemeClr>
              </a:solidFill>
              <a:ln>
                <a:solidFill>
                  <a:schemeClr val="accent2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combinato (2)'!$F$2:$F$11</c:f>
              <c:strCache>
                <c:ptCount val="10"/>
                <c:pt idx="0">
                  <c:v>TAMBURI INVESTMENT PARTNERS</c:v>
                </c:pt>
                <c:pt idx="1">
                  <c:v>INTERPUMP GROUP</c:v>
                </c:pt>
                <c:pt idx="2">
                  <c:v>RCS MEDIAGROUP</c:v>
                </c:pt>
                <c:pt idx="3">
                  <c:v>TOD'S</c:v>
                </c:pt>
                <c:pt idx="4">
                  <c:v>PIAGGIO</c:v>
                </c:pt>
                <c:pt idx="5">
                  <c:v>EUROTECH</c:v>
                </c:pt>
                <c:pt idx="6">
                  <c:v>ELICA</c:v>
                </c:pt>
                <c:pt idx="7">
                  <c:v>MONRIF</c:v>
                </c:pt>
                <c:pt idx="8">
                  <c:v>EMAK</c:v>
                </c:pt>
                <c:pt idx="9">
                  <c:v>BIESSE</c:v>
                </c:pt>
              </c:strCache>
            </c:strRef>
          </c:cat>
          <c:val>
            <c:numRef>
              <c:f>'Grafico combinato (2)'!$I$2:$I$11</c:f>
              <c:numCache>
                <c:formatCode>_("€"* #,##0.00_);_("€"* \(#,##0.00\);_("€"* "-"??_);_(@_)</c:formatCode>
                <c:ptCount val="10"/>
                <c:pt idx="0">
                  <c:v>10409180</c:v>
                </c:pt>
                <c:pt idx="1">
                  <c:v>2731000</c:v>
                </c:pt>
                <c:pt idx="2">
                  <c:v>2696000</c:v>
                </c:pt>
                <c:pt idx="3">
                  <c:v>1849200</c:v>
                </c:pt>
                <c:pt idx="4">
                  <c:v>1665000</c:v>
                </c:pt>
                <c:pt idx="5">
                  <c:v>1250000</c:v>
                </c:pt>
                <c:pt idx="6">
                  <c:v>1158863</c:v>
                </c:pt>
                <c:pt idx="7">
                  <c:v>1076213</c:v>
                </c:pt>
                <c:pt idx="8">
                  <c:v>1046000</c:v>
                </c:pt>
                <c:pt idx="9">
                  <c:v>1029375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D23-744C-A83F-0527A8B60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334127"/>
        <c:axId val="1554425535"/>
      </c:lineChart>
      <c:catAx>
        <c:axId val="155433412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54425535"/>
        <c:crosses val="autoZero"/>
        <c:auto val="1"/>
        <c:lblAlgn val="ctr"/>
        <c:lblOffset val="100"/>
        <c:noMultiLvlLbl val="0"/>
      </c:catAx>
      <c:valAx>
        <c:axId val="155442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4334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F71-864B-BFAE-7DDD799C61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F71-864B-BFAE-7DDD799C61FB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bg1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accent1">
                          <a:lumMod val="5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F71-864B-BFAE-7DDD799C61FB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bg1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F71-864B-BFAE-7DDD799C61FB}"/>
                </c:ext>
              </c:extLst>
            </c:dLbl>
            <c:spPr>
              <a:ln>
                <a:solidFill>
                  <a:schemeClr val="bg1"/>
                </a:solidFill>
              </a:ln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accent6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'Dati_CEO (2)'!$A$169:$A$170</c:f>
              <c:strCache>
                <c:ptCount val="2"/>
                <c:pt idx="0">
                  <c:v>Totale aziende con riferimenti ESG</c:v>
                </c:pt>
                <c:pt idx="1">
                  <c:v>Totale aziende con assenza di riferimenti ESG</c:v>
                </c:pt>
              </c:strCache>
            </c:strRef>
          </c:cat>
          <c:val>
            <c:numRef>
              <c:f>'Dati_CEO (2)'!$B$169:$B$170</c:f>
              <c:numCache>
                <c:formatCode>General</c:formatCode>
                <c:ptCount val="2"/>
                <c:pt idx="0">
                  <c:v>58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71-864B-BFAE-7DDD799C61F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465666</xdr:colOff>
      <xdr:row>186</xdr:row>
      <xdr:rowOff>166510</xdr:rowOff>
    </xdr:from>
    <xdr:to>
      <xdr:col>6</xdr:col>
      <xdr:colOff>225777</xdr:colOff>
      <xdr:row>202</xdr:row>
      <xdr:rowOff>84667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9EFC311-2A98-F749-A134-28D7F9CDD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285750</xdr:colOff>
      <xdr:row>4</xdr:row>
      <xdr:rowOff>203200</xdr:rowOff>
    </xdr:from>
    <xdr:to>
      <xdr:col>26</xdr:col>
      <xdr:colOff>520700</xdr:colOff>
      <xdr:row>23</xdr:row>
      <xdr:rowOff>196850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FF8231B-528B-2A40-BE34-96C198CFC2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2005693</xdr:colOff>
      <xdr:row>16</xdr:row>
      <xdr:rowOff>105228</xdr:rowOff>
    </xdr:from>
    <xdr:to>
      <xdr:col>14</xdr:col>
      <xdr:colOff>756558</xdr:colOff>
      <xdr:row>37</xdr:row>
      <xdr:rowOff>105228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0343603-65AE-2F4E-9E6D-C67E29E66F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285750</xdr:colOff>
      <xdr:row>4</xdr:row>
      <xdr:rowOff>203200</xdr:rowOff>
    </xdr:from>
    <xdr:to>
      <xdr:col>26</xdr:col>
      <xdr:colOff>520700</xdr:colOff>
      <xdr:row>23</xdr:row>
      <xdr:rowOff>196850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93DD2F1-5A56-674B-9E1A-331922005B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2005693</xdr:colOff>
      <xdr:row>16</xdr:row>
      <xdr:rowOff>105228</xdr:rowOff>
    </xdr:from>
    <xdr:to>
      <xdr:col>14</xdr:col>
      <xdr:colOff>756558</xdr:colOff>
      <xdr:row>35</xdr:row>
      <xdr:rowOff>105228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A41811A-CF3C-2F46-A4BF-BA965A524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465666</xdr:colOff>
      <xdr:row>167</xdr:row>
      <xdr:rowOff>166510</xdr:rowOff>
    </xdr:from>
    <xdr:to>
      <xdr:col>6</xdr:col>
      <xdr:colOff>225777</xdr:colOff>
      <xdr:row>183</xdr:row>
      <xdr:rowOff>84667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13C2DD0-4F7C-4A44-94A6-4A7B4CA0A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10C6-7DE0-DE4D-A38C-B9181EC0FAA7}">
  <dimension ref="A1:D159"/>
  <sheetViews>
    <sheetView topLeftCell="A6" workbookViewId="0">
      <selection activeCell="L13" sqref="L13"/>
    </sheetView>
  </sheetViews>
  <sheetFormatPr baseColWidth="10" defaultRowHeight="16" x14ac:dyDescent="0.2"/>
  <cols>
    <col min="1" max="1" width="40.1640625" bestFit="1" customWidth="1"/>
    <col min="2" max="2" width="11.5" style="4" bestFit="1" customWidth="1"/>
    <col min="3" max="3" width="11.5" customWidth="1"/>
    <col min="4" max="4" width="12.5" bestFit="1" customWidth="1"/>
  </cols>
  <sheetData>
    <row r="1" spans="1:4" x14ac:dyDescent="0.2">
      <c r="A1" s="1" t="s">
        <v>0</v>
      </c>
      <c r="B1" s="3" t="s">
        <v>1</v>
      </c>
      <c r="C1" s="1" t="s">
        <v>178</v>
      </c>
      <c r="D1" s="1" t="s">
        <v>176</v>
      </c>
    </row>
    <row r="2" spans="1:4" x14ac:dyDescent="0.2">
      <c r="A2" s="2" t="s">
        <v>61</v>
      </c>
      <c r="B2" s="6">
        <v>2004</v>
      </c>
      <c r="C2" s="2"/>
      <c r="D2" t="s">
        <v>2</v>
      </c>
    </row>
    <row r="3" spans="1:4" x14ac:dyDescent="0.2">
      <c r="A3" s="2" t="s">
        <v>55</v>
      </c>
      <c r="B3" s="6">
        <v>2008</v>
      </c>
      <c r="C3" s="2"/>
      <c r="D3" t="s">
        <v>2</v>
      </c>
    </row>
    <row r="4" spans="1:4" x14ac:dyDescent="0.2">
      <c r="A4" t="s">
        <v>56</v>
      </c>
      <c r="B4" s="4">
        <v>0</v>
      </c>
    </row>
    <row r="5" spans="1:4" x14ac:dyDescent="0.2">
      <c r="A5" t="s">
        <v>57</v>
      </c>
      <c r="B5" s="4">
        <v>0</v>
      </c>
    </row>
    <row r="6" spans="1:4" x14ac:dyDescent="0.2">
      <c r="A6" t="s">
        <v>58</v>
      </c>
      <c r="B6" s="4">
        <v>0</v>
      </c>
    </row>
    <row r="7" spans="1:4" x14ac:dyDescent="0.2">
      <c r="A7" s="2" t="s">
        <v>59</v>
      </c>
      <c r="B7" s="6" t="s">
        <v>4</v>
      </c>
      <c r="C7" s="2"/>
      <c r="D7" t="s">
        <v>2</v>
      </c>
    </row>
    <row r="8" spans="1:4" x14ac:dyDescent="0.2">
      <c r="A8" t="s">
        <v>60</v>
      </c>
      <c r="B8" s="4">
        <v>0</v>
      </c>
    </row>
    <row r="9" spans="1:4" x14ac:dyDescent="0.2">
      <c r="A9" s="2" t="s">
        <v>92</v>
      </c>
      <c r="B9" s="6">
        <v>2021</v>
      </c>
      <c r="C9" s="2"/>
      <c r="D9" t="s">
        <v>2</v>
      </c>
    </row>
    <row r="10" spans="1:4" x14ac:dyDescent="0.2">
      <c r="A10" t="s">
        <v>64</v>
      </c>
      <c r="B10" s="4">
        <v>0</v>
      </c>
    </row>
    <row r="11" spans="1:4" x14ac:dyDescent="0.2">
      <c r="A11" t="s">
        <v>62</v>
      </c>
      <c r="B11" s="4">
        <v>0</v>
      </c>
    </row>
    <row r="12" spans="1:4" x14ac:dyDescent="0.2">
      <c r="A12" t="s">
        <v>65</v>
      </c>
      <c r="B12" s="4">
        <v>0</v>
      </c>
    </row>
    <row r="13" spans="1:4" x14ac:dyDescent="0.2">
      <c r="A13" s="2" t="s">
        <v>139</v>
      </c>
      <c r="B13" s="6">
        <v>2017</v>
      </c>
      <c r="C13" s="2"/>
      <c r="D13" s="2" t="s">
        <v>2</v>
      </c>
    </row>
    <row r="14" spans="1:4" x14ac:dyDescent="0.2">
      <c r="A14" t="s">
        <v>93</v>
      </c>
      <c r="B14" s="4">
        <v>0</v>
      </c>
    </row>
    <row r="15" spans="1:4" x14ac:dyDescent="0.2">
      <c r="A15" s="2" t="s">
        <v>126</v>
      </c>
      <c r="B15" s="6">
        <v>2002</v>
      </c>
      <c r="C15" s="2"/>
      <c r="D15" t="s">
        <v>2</v>
      </c>
    </row>
    <row r="16" spans="1:4" x14ac:dyDescent="0.2">
      <c r="A16" s="2" t="s">
        <v>66</v>
      </c>
      <c r="B16" s="6">
        <v>2018</v>
      </c>
      <c r="C16" s="2"/>
      <c r="D16" t="s">
        <v>2</v>
      </c>
    </row>
    <row r="17" spans="1:4" x14ac:dyDescent="0.2">
      <c r="A17" t="s">
        <v>140</v>
      </c>
      <c r="B17" s="4">
        <v>0</v>
      </c>
    </row>
    <row r="18" spans="1:4" x14ac:dyDescent="0.2">
      <c r="A18" t="s">
        <v>67</v>
      </c>
      <c r="B18" s="4">
        <v>0</v>
      </c>
    </row>
    <row r="19" spans="1:4" x14ac:dyDescent="0.2">
      <c r="A19" s="2" t="s">
        <v>68</v>
      </c>
      <c r="B19" s="6">
        <v>2002</v>
      </c>
      <c r="C19" s="2"/>
      <c r="D19" t="s">
        <v>2</v>
      </c>
    </row>
    <row r="20" spans="1:4" x14ac:dyDescent="0.2">
      <c r="A20" s="2" t="s">
        <v>127</v>
      </c>
      <c r="B20" s="6">
        <v>2002</v>
      </c>
      <c r="C20" s="2"/>
      <c r="D20" t="s">
        <v>2</v>
      </c>
    </row>
    <row r="21" spans="1:4" x14ac:dyDescent="0.2">
      <c r="A21" s="2" t="s">
        <v>107</v>
      </c>
      <c r="B21" s="6" t="s">
        <v>4</v>
      </c>
      <c r="C21" s="2"/>
      <c r="D21" s="2" t="s">
        <v>2</v>
      </c>
    </row>
    <row r="22" spans="1:4" x14ac:dyDescent="0.2">
      <c r="A22" s="2" t="s">
        <v>141</v>
      </c>
      <c r="B22" s="6">
        <v>2021</v>
      </c>
      <c r="C22" s="2"/>
      <c r="D22" t="s">
        <v>2</v>
      </c>
    </row>
    <row r="23" spans="1:4" x14ac:dyDescent="0.2">
      <c r="A23" s="2" t="s">
        <v>142</v>
      </c>
      <c r="B23" s="6" t="s">
        <v>4</v>
      </c>
      <c r="C23" s="2"/>
      <c r="D23" s="2" t="s">
        <v>2</v>
      </c>
    </row>
    <row r="24" spans="1:4" x14ac:dyDescent="0.2">
      <c r="A24" t="s">
        <v>143</v>
      </c>
      <c r="B24" s="4">
        <v>0</v>
      </c>
    </row>
    <row r="25" spans="1:4" x14ac:dyDescent="0.2">
      <c r="A25" s="2" t="s">
        <v>94</v>
      </c>
      <c r="B25" s="6" t="s">
        <v>4</v>
      </c>
      <c r="C25" s="2"/>
      <c r="D25" s="2" t="s">
        <v>2</v>
      </c>
    </row>
    <row r="26" spans="1:4" x14ac:dyDescent="0.2">
      <c r="A26" t="s">
        <v>108</v>
      </c>
      <c r="B26" s="4" t="s">
        <v>4</v>
      </c>
      <c r="D26" s="4" t="s">
        <v>3</v>
      </c>
    </row>
    <row r="27" spans="1:4" x14ac:dyDescent="0.2">
      <c r="A27" s="2" t="s">
        <v>144</v>
      </c>
      <c r="B27" s="6">
        <v>2018</v>
      </c>
      <c r="C27" s="2"/>
      <c r="D27" s="2" t="s">
        <v>2</v>
      </c>
    </row>
    <row r="28" spans="1:4" x14ac:dyDescent="0.2">
      <c r="A28" t="s">
        <v>145</v>
      </c>
      <c r="B28" s="4">
        <v>0</v>
      </c>
    </row>
    <row r="29" spans="1:4" x14ac:dyDescent="0.2">
      <c r="A29" t="s">
        <v>95</v>
      </c>
      <c r="B29" s="4">
        <v>0</v>
      </c>
    </row>
    <row r="30" spans="1:4" x14ac:dyDescent="0.2">
      <c r="A30" t="s">
        <v>146</v>
      </c>
      <c r="B30" s="4">
        <v>0</v>
      </c>
    </row>
    <row r="31" spans="1:4" x14ac:dyDescent="0.2">
      <c r="A31" s="2" t="s">
        <v>147</v>
      </c>
      <c r="B31" s="6">
        <v>2018</v>
      </c>
      <c r="C31" s="2"/>
      <c r="D31" t="s">
        <v>2</v>
      </c>
    </row>
    <row r="32" spans="1:4" x14ac:dyDescent="0.2">
      <c r="A32" s="2" t="s">
        <v>118</v>
      </c>
      <c r="B32" s="6">
        <v>2018</v>
      </c>
      <c r="C32" s="2"/>
      <c r="D32" t="s">
        <v>2</v>
      </c>
    </row>
    <row r="33" spans="1:4" x14ac:dyDescent="0.2">
      <c r="A33" t="s">
        <v>148</v>
      </c>
      <c r="B33" s="4">
        <v>0</v>
      </c>
    </row>
    <row r="34" spans="1:4" x14ac:dyDescent="0.2">
      <c r="A34" s="2" t="s">
        <v>149</v>
      </c>
      <c r="B34" s="6">
        <v>2007</v>
      </c>
      <c r="C34" s="2"/>
      <c r="D34" t="s">
        <v>2</v>
      </c>
    </row>
    <row r="35" spans="1:4" x14ac:dyDescent="0.2">
      <c r="A35" s="2" t="s">
        <v>86</v>
      </c>
      <c r="B35" s="6">
        <v>2018</v>
      </c>
      <c r="C35" s="2"/>
      <c r="D35" t="s">
        <v>2</v>
      </c>
    </row>
    <row r="36" spans="1:4" x14ac:dyDescent="0.2">
      <c r="A36" s="2" t="s">
        <v>109</v>
      </c>
      <c r="B36" s="6" t="s">
        <v>4</v>
      </c>
      <c r="C36" s="2"/>
      <c r="D36" s="2" t="s">
        <v>2</v>
      </c>
    </row>
    <row r="37" spans="1:4" x14ac:dyDescent="0.2">
      <c r="A37" s="2" t="s">
        <v>150</v>
      </c>
      <c r="B37" s="6" t="s">
        <v>4</v>
      </c>
      <c r="C37" s="2"/>
      <c r="D37" s="2" t="s">
        <v>2</v>
      </c>
    </row>
    <row r="38" spans="1:4" x14ac:dyDescent="0.2">
      <c r="A38" t="s">
        <v>151</v>
      </c>
      <c r="B38" s="4">
        <v>0</v>
      </c>
    </row>
    <row r="39" spans="1:4" x14ac:dyDescent="0.2">
      <c r="A39" s="2" t="s">
        <v>152</v>
      </c>
      <c r="B39" s="6">
        <v>2020</v>
      </c>
      <c r="C39" s="2"/>
      <c r="D39" t="s">
        <v>2</v>
      </c>
    </row>
    <row r="40" spans="1:4" x14ac:dyDescent="0.2">
      <c r="A40" s="2" t="s">
        <v>153</v>
      </c>
      <c r="B40" s="6">
        <v>2018</v>
      </c>
      <c r="C40" s="2"/>
      <c r="D40" t="s">
        <v>2</v>
      </c>
    </row>
    <row r="41" spans="1:4" x14ac:dyDescent="0.2">
      <c r="A41" s="2" t="s">
        <v>158</v>
      </c>
      <c r="B41" s="6" t="s">
        <v>4</v>
      </c>
      <c r="C41" s="2"/>
      <c r="D41" s="2" t="s">
        <v>2</v>
      </c>
    </row>
    <row r="42" spans="1:4" x14ac:dyDescent="0.2">
      <c r="A42" s="2" t="s">
        <v>85</v>
      </c>
      <c r="B42" s="6" t="s">
        <v>4</v>
      </c>
      <c r="C42" s="2"/>
      <c r="D42" s="2" t="s">
        <v>2</v>
      </c>
    </row>
    <row r="43" spans="1:4" x14ac:dyDescent="0.2">
      <c r="A43" t="s">
        <v>154</v>
      </c>
      <c r="B43" s="4">
        <v>0</v>
      </c>
    </row>
    <row r="44" spans="1:4" x14ac:dyDescent="0.2">
      <c r="A44" s="2" t="s">
        <v>159</v>
      </c>
      <c r="B44" s="6" t="s">
        <v>4</v>
      </c>
      <c r="C44" s="2"/>
      <c r="D44" s="2" t="s">
        <v>2</v>
      </c>
    </row>
    <row r="45" spans="1:4" x14ac:dyDescent="0.2">
      <c r="A45" t="s">
        <v>96</v>
      </c>
      <c r="B45" s="4">
        <v>0</v>
      </c>
    </row>
    <row r="46" spans="1:4" x14ac:dyDescent="0.2">
      <c r="A46" s="2" t="s">
        <v>155</v>
      </c>
      <c r="B46" s="6">
        <v>2018</v>
      </c>
      <c r="C46" s="2"/>
      <c r="D46" t="s">
        <v>2</v>
      </c>
    </row>
    <row r="47" spans="1:4" x14ac:dyDescent="0.2">
      <c r="A47" s="2" t="s">
        <v>87</v>
      </c>
      <c r="B47" s="6">
        <v>2018</v>
      </c>
      <c r="C47" s="2"/>
      <c r="D47" t="s">
        <v>2</v>
      </c>
    </row>
    <row r="48" spans="1:4" x14ac:dyDescent="0.2">
      <c r="A48" t="s">
        <v>119</v>
      </c>
      <c r="B48" s="4">
        <v>0</v>
      </c>
    </row>
    <row r="49" spans="1:4" x14ac:dyDescent="0.2">
      <c r="A49" s="2" t="s">
        <v>156</v>
      </c>
      <c r="B49" s="6">
        <v>2017</v>
      </c>
      <c r="C49" s="2"/>
      <c r="D49" t="s">
        <v>2</v>
      </c>
    </row>
    <row r="50" spans="1:4" x14ac:dyDescent="0.2">
      <c r="A50" t="s">
        <v>97</v>
      </c>
      <c r="B50" s="4">
        <v>0</v>
      </c>
    </row>
    <row r="51" spans="1:4" x14ac:dyDescent="0.2">
      <c r="A51" s="2" t="s">
        <v>128</v>
      </c>
      <c r="B51" s="6" t="s">
        <v>4</v>
      </c>
      <c r="C51" s="2"/>
      <c r="D51" s="2" t="s">
        <v>2</v>
      </c>
    </row>
    <row r="52" spans="1:4" x14ac:dyDescent="0.2">
      <c r="A52" t="s">
        <v>129</v>
      </c>
      <c r="B52" s="4">
        <v>0</v>
      </c>
    </row>
    <row r="53" spans="1:4" x14ac:dyDescent="0.2">
      <c r="A53" t="s">
        <v>157</v>
      </c>
      <c r="B53" s="4">
        <v>0</v>
      </c>
    </row>
    <row r="54" spans="1:4" x14ac:dyDescent="0.2">
      <c r="A54" s="2" t="s">
        <v>5</v>
      </c>
      <c r="B54" s="6">
        <v>2018</v>
      </c>
      <c r="C54" s="2"/>
      <c r="D54" t="s">
        <v>2</v>
      </c>
    </row>
    <row r="55" spans="1:4" x14ac:dyDescent="0.2">
      <c r="A55" s="2" t="s">
        <v>98</v>
      </c>
      <c r="B55" s="6" t="s">
        <v>4</v>
      </c>
      <c r="C55" s="2"/>
      <c r="D55" s="2" t="s">
        <v>2</v>
      </c>
    </row>
    <row r="56" spans="1:4" x14ac:dyDescent="0.2">
      <c r="A56" s="2" t="s">
        <v>6</v>
      </c>
      <c r="B56" s="6">
        <v>2021</v>
      </c>
      <c r="C56" s="2"/>
      <c r="D56" t="s">
        <v>2</v>
      </c>
    </row>
    <row r="57" spans="1:4" x14ac:dyDescent="0.2">
      <c r="A57" s="2" t="s">
        <v>70</v>
      </c>
      <c r="B57" s="6">
        <v>2002</v>
      </c>
      <c r="C57" s="2"/>
      <c r="D57" t="s">
        <v>2</v>
      </c>
    </row>
    <row r="58" spans="1:4" x14ac:dyDescent="0.2">
      <c r="A58" s="2" t="s">
        <v>130</v>
      </c>
      <c r="B58" s="6" t="s">
        <v>131</v>
      </c>
      <c r="C58" s="2"/>
      <c r="D58" s="2" t="s">
        <v>2</v>
      </c>
    </row>
    <row r="59" spans="1:4" x14ac:dyDescent="0.2">
      <c r="A59" s="2" t="s">
        <v>71</v>
      </c>
      <c r="B59" s="6">
        <v>2002</v>
      </c>
      <c r="C59" s="2"/>
      <c r="D59" t="s">
        <v>2</v>
      </c>
    </row>
    <row r="60" spans="1:4" x14ac:dyDescent="0.2">
      <c r="A60" s="2" t="s">
        <v>72</v>
      </c>
      <c r="B60" s="6">
        <v>2017</v>
      </c>
      <c r="C60" s="2"/>
      <c r="D60" t="s">
        <v>2</v>
      </c>
    </row>
    <row r="61" spans="1:4" x14ac:dyDescent="0.2">
      <c r="A61" s="2" t="s">
        <v>132</v>
      </c>
      <c r="B61" s="6">
        <v>2021</v>
      </c>
      <c r="C61" s="2"/>
      <c r="D61" t="s">
        <v>2</v>
      </c>
    </row>
    <row r="62" spans="1:4" x14ac:dyDescent="0.2">
      <c r="A62" t="s">
        <v>73</v>
      </c>
      <c r="B62" s="4">
        <v>0</v>
      </c>
    </row>
    <row r="63" spans="1:4" x14ac:dyDescent="0.2">
      <c r="A63" s="2" t="s">
        <v>133</v>
      </c>
      <c r="B63" s="6" t="s">
        <v>4</v>
      </c>
      <c r="C63" s="2"/>
      <c r="D63" s="2" t="s">
        <v>2</v>
      </c>
    </row>
    <row r="64" spans="1:4" x14ac:dyDescent="0.2">
      <c r="A64" t="s">
        <v>74</v>
      </c>
      <c r="B64" s="4">
        <v>0</v>
      </c>
    </row>
    <row r="65" spans="1:4" x14ac:dyDescent="0.2">
      <c r="A65" s="2" t="s">
        <v>7</v>
      </c>
      <c r="B65" s="6" t="s">
        <v>4</v>
      </c>
      <c r="C65" s="2"/>
      <c r="D65" s="2" t="s">
        <v>2</v>
      </c>
    </row>
    <row r="66" spans="1:4" x14ac:dyDescent="0.2">
      <c r="A66" s="2" t="s">
        <v>123</v>
      </c>
      <c r="B66" s="6">
        <v>2018</v>
      </c>
      <c r="C66" s="2"/>
      <c r="D66" t="s">
        <v>2</v>
      </c>
    </row>
    <row r="67" spans="1:4" x14ac:dyDescent="0.2">
      <c r="A67" t="s">
        <v>8</v>
      </c>
      <c r="B67" s="4">
        <v>0</v>
      </c>
    </row>
    <row r="68" spans="1:4" x14ac:dyDescent="0.2">
      <c r="A68" s="2" t="s">
        <v>160</v>
      </c>
      <c r="B68" s="6">
        <v>2002</v>
      </c>
      <c r="C68" s="2"/>
      <c r="D68" t="s">
        <v>2</v>
      </c>
    </row>
    <row r="69" spans="1:4" x14ac:dyDescent="0.2">
      <c r="A69" s="2" t="s">
        <v>110</v>
      </c>
      <c r="B69" s="6">
        <v>2020</v>
      </c>
      <c r="C69" s="2"/>
      <c r="D69" t="s">
        <v>2</v>
      </c>
    </row>
    <row r="70" spans="1:4" x14ac:dyDescent="0.2">
      <c r="A70" s="2" t="s">
        <v>75</v>
      </c>
      <c r="B70" s="6" t="s">
        <v>4</v>
      </c>
      <c r="C70" s="2"/>
      <c r="D70" s="2" t="s">
        <v>2</v>
      </c>
    </row>
    <row r="71" spans="1:4" x14ac:dyDescent="0.2">
      <c r="A71" s="2" t="s">
        <v>9</v>
      </c>
      <c r="B71" s="6">
        <v>2020</v>
      </c>
      <c r="C71" s="2"/>
      <c r="D71" t="s">
        <v>2</v>
      </c>
    </row>
    <row r="72" spans="1:4" x14ac:dyDescent="0.2">
      <c r="A72" s="2" t="s">
        <v>10</v>
      </c>
      <c r="B72" s="6">
        <v>2018</v>
      </c>
      <c r="C72" s="2"/>
      <c r="D72" t="s">
        <v>2</v>
      </c>
    </row>
    <row r="73" spans="1:4" x14ac:dyDescent="0.2">
      <c r="A73" t="s">
        <v>11</v>
      </c>
      <c r="B73" s="4">
        <v>0</v>
      </c>
    </row>
    <row r="74" spans="1:4" x14ac:dyDescent="0.2">
      <c r="A74" t="s">
        <v>12</v>
      </c>
      <c r="B74" s="4">
        <v>0</v>
      </c>
    </row>
    <row r="75" spans="1:4" x14ac:dyDescent="0.2">
      <c r="A75" t="s">
        <v>13</v>
      </c>
      <c r="B75" s="4">
        <v>0</v>
      </c>
    </row>
    <row r="76" spans="1:4" x14ac:dyDescent="0.2">
      <c r="A76" t="s">
        <v>99</v>
      </c>
      <c r="B76" s="4">
        <v>0</v>
      </c>
    </row>
    <row r="77" spans="1:4" x14ac:dyDescent="0.2">
      <c r="A77" t="s">
        <v>14</v>
      </c>
      <c r="B77" s="4">
        <v>0</v>
      </c>
    </row>
    <row r="78" spans="1:4" x14ac:dyDescent="0.2">
      <c r="A78" s="2" t="s">
        <v>69</v>
      </c>
      <c r="B78" s="6">
        <v>2005</v>
      </c>
      <c r="C78" s="2"/>
      <c r="D78" t="s">
        <v>2</v>
      </c>
    </row>
    <row r="79" spans="1:4" x14ac:dyDescent="0.2">
      <c r="A79" s="2" t="s">
        <v>76</v>
      </c>
      <c r="B79" s="6">
        <v>2007</v>
      </c>
      <c r="C79" s="2"/>
      <c r="D79" t="s">
        <v>2</v>
      </c>
    </row>
    <row r="80" spans="1:4" x14ac:dyDescent="0.2">
      <c r="A80" s="2" t="s">
        <v>100</v>
      </c>
      <c r="B80" s="6" t="s">
        <v>4</v>
      </c>
      <c r="C80" s="2"/>
      <c r="D80" s="2" t="s">
        <v>2</v>
      </c>
    </row>
    <row r="81" spans="1:4" x14ac:dyDescent="0.2">
      <c r="A81" t="s">
        <v>15</v>
      </c>
      <c r="B81" s="4">
        <v>0</v>
      </c>
    </row>
    <row r="82" spans="1:4" x14ac:dyDescent="0.2">
      <c r="A82" s="2" t="s">
        <v>161</v>
      </c>
      <c r="B82" s="6">
        <v>2019</v>
      </c>
      <c r="C82" s="2"/>
      <c r="D82" s="2" t="s">
        <v>2</v>
      </c>
    </row>
    <row r="83" spans="1:4" x14ac:dyDescent="0.2">
      <c r="A83" s="2" t="s">
        <v>16</v>
      </c>
      <c r="B83" s="6" t="s">
        <v>4</v>
      </c>
      <c r="C83" s="2"/>
      <c r="D83" s="2" t="s">
        <v>2</v>
      </c>
    </row>
    <row r="84" spans="1:4" x14ac:dyDescent="0.2">
      <c r="A84" s="2" t="s">
        <v>17</v>
      </c>
      <c r="B84" s="6">
        <v>2017</v>
      </c>
      <c r="C84" s="2"/>
      <c r="D84" s="2" t="s">
        <v>2</v>
      </c>
    </row>
    <row r="85" spans="1:4" x14ac:dyDescent="0.2">
      <c r="A85" s="2" t="s">
        <v>18</v>
      </c>
      <c r="B85" s="6" t="s">
        <v>4</v>
      </c>
      <c r="C85" s="2"/>
      <c r="D85" s="2" t="s">
        <v>2</v>
      </c>
    </row>
    <row r="86" spans="1:4" x14ac:dyDescent="0.2">
      <c r="A86" s="2" t="s">
        <v>77</v>
      </c>
      <c r="B86" s="6">
        <v>2017</v>
      </c>
      <c r="C86" s="2"/>
      <c r="D86" s="2" t="s">
        <v>2</v>
      </c>
    </row>
    <row r="87" spans="1:4" x14ac:dyDescent="0.2">
      <c r="A87" t="s">
        <v>19</v>
      </c>
      <c r="B87" s="4">
        <v>0</v>
      </c>
    </row>
    <row r="88" spans="1:4" x14ac:dyDescent="0.2">
      <c r="A88" t="s">
        <v>19</v>
      </c>
      <c r="B88" s="4">
        <v>0</v>
      </c>
    </row>
    <row r="89" spans="1:4" x14ac:dyDescent="0.2">
      <c r="A89" t="s">
        <v>20</v>
      </c>
      <c r="B89" s="4">
        <v>0</v>
      </c>
    </row>
    <row r="90" spans="1:4" x14ac:dyDescent="0.2">
      <c r="A90" t="s">
        <v>21</v>
      </c>
      <c r="B90" s="4">
        <v>0</v>
      </c>
    </row>
    <row r="91" spans="1:4" x14ac:dyDescent="0.2">
      <c r="A91" t="s">
        <v>22</v>
      </c>
      <c r="B91" s="4">
        <v>0</v>
      </c>
    </row>
    <row r="92" spans="1:4" x14ac:dyDescent="0.2">
      <c r="A92" s="2" t="s">
        <v>101</v>
      </c>
      <c r="B92" s="6" t="s">
        <v>4</v>
      </c>
      <c r="C92" s="2"/>
      <c r="D92" s="2" t="s">
        <v>2</v>
      </c>
    </row>
    <row r="93" spans="1:4" x14ac:dyDescent="0.2">
      <c r="A93" t="s">
        <v>23</v>
      </c>
      <c r="B93" s="4">
        <v>0</v>
      </c>
    </row>
    <row r="94" spans="1:4" x14ac:dyDescent="0.2">
      <c r="A94" t="s">
        <v>88</v>
      </c>
      <c r="B94" s="4">
        <v>0</v>
      </c>
    </row>
    <row r="95" spans="1:4" x14ac:dyDescent="0.2">
      <c r="A95" s="2" t="s">
        <v>102</v>
      </c>
      <c r="B95" s="6">
        <v>2018</v>
      </c>
      <c r="C95" s="2"/>
      <c r="D95" t="s">
        <v>2</v>
      </c>
    </row>
    <row r="96" spans="1:4" x14ac:dyDescent="0.2">
      <c r="A96" t="s">
        <v>24</v>
      </c>
      <c r="B96" s="4">
        <v>0</v>
      </c>
    </row>
    <row r="97" spans="1:4" x14ac:dyDescent="0.2">
      <c r="A97" t="s">
        <v>25</v>
      </c>
      <c r="B97" s="4">
        <v>0</v>
      </c>
    </row>
    <row r="98" spans="1:4" x14ac:dyDescent="0.2">
      <c r="A98" s="2" t="s">
        <v>125</v>
      </c>
      <c r="B98" s="6">
        <v>2018</v>
      </c>
      <c r="C98" s="2"/>
      <c r="D98" t="s">
        <v>2</v>
      </c>
    </row>
    <row r="99" spans="1:4" x14ac:dyDescent="0.2">
      <c r="A99" t="s">
        <v>26</v>
      </c>
      <c r="B99" s="4">
        <v>0</v>
      </c>
    </row>
    <row r="100" spans="1:4" x14ac:dyDescent="0.2">
      <c r="A100" s="2" t="s">
        <v>134</v>
      </c>
      <c r="B100" s="6">
        <v>2002</v>
      </c>
      <c r="C100" s="2"/>
      <c r="D100" t="s">
        <v>2</v>
      </c>
    </row>
    <row r="101" spans="1:4" x14ac:dyDescent="0.2">
      <c r="A101" t="s">
        <v>78</v>
      </c>
      <c r="B101" s="4">
        <v>0</v>
      </c>
    </row>
    <row r="102" spans="1:4" x14ac:dyDescent="0.2">
      <c r="A102" t="s">
        <v>27</v>
      </c>
      <c r="B102" s="4">
        <v>0</v>
      </c>
    </row>
    <row r="103" spans="1:4" x14ac:dyDescent="0.2">
      <c r="A103" t="s">
        <v>28</v>
      </c>
      <c r="B103" s="4">
        <v>0</v>
      </c>
    </row>
    <row r="104" spans="1:4" x14ac:dyDescent="0.2">
      <c r="A104" t="s">
        <v>120</v>
      </c>
      <c r="B104" s="4">
        <v>0</v>
      </c>
    </row>
    <row r="105" spans="1:4" x14ac:dyDescent="0.2">
      <c r="A105" s="2" t="s">
        <v>121</v>
      </c>
      <c r="B105" s="6">
        <v>2016</v>
      </c>
      <c r="C105" s="2"/>
      <c r="D105" t="s">
        <v>2</v>
      </c>
    </row>
    <row r="106" spans="1:4" x14ac:dyDescent="0.2">
      <c r="A106" t="s">
        <v>29</v>
      </c>
      <c r="B106" s="4">
        <v>0</v>
      </c>
    </row>
    <row r="107" spans="1:4" x14ac:dyDescent="0.2">
      <c r="A107" t="s">
        <v>30</v>
      </c>
      <c r="B107" s="4">
        <v>0</v>
      </c>
    </row>
    <row r="108" spans="1:4" x14ac:dyDescent="0.2">
      <c r="A108" s="2" t="s">
        <v>103</v>
      </c>
      <c r="B108" s="6" t="s">
        <v>4</v>
      </c>
      <c r="C108" s="2"/>
      <c r="D108" s="2" t="s">
        <v>2</v>
      </c>
    </row>
    <row r="109" spans="1:4" x14ac:dyDescent="0.2">
      <c r="A109" t="s">
        <v>31</v>
      </c>
      <c r="B109" s="4">
        <v>0</v>
      </c>
    </row>
    <row r="110" spans="1:4" x14ac:dyDescent="0.2">
      <c r="A110" t="s">
        <v>32</v>
      </c>
      <c r="B110" s="4">
        <v>0</v>
      </c>
    </row>
    <row r="111" spans="1:4" x14ac:dyDescent="0.2">
      <c r="A111" t="s">
        <v>124</v>
      </c>
      <c r="B111" s="4">
        <v>0</v>
      </c>
    </row>
    <row r="112" spans="1:4" x14ac:dyDescent="0.2">
      <c r="A112" t="s">
        <v>33</v>
      </c>
      <c r="B112" s="4">
        <v>0</v>
      </c>
    </row>
    <row r="113" spans="1:4" x14ac:dyDescent="0.2">
      <c r="A113" s="2" t="s">
        <v>90</v>
      </c>
      <c r="B113" s="6">
        <v>2018</v>
      </c>
      <c r="C113" s="2"/>
      <c r="D113" t="s">
        <v>2</v>
      </c>
    </row>
    <row r="114" spans="1:4" x14ac:dyDescent="0.2">
      <c r="A114" s="2" t="s">
        <v>111</v>
      </c>
      <c r="B114" s="6" t="s">
        <v>4</v>
      </c>
      <c r="C114" s="2"/>
      <c r="D114" s="2" t="s">
        <v>2</v>
      </c>
    </row>
    <row r="115" spans="1:4" x14ac:dyDescent="0.2">
      <c r="A115" s="2" t="s">
        <v>34</v>
      </c>
      <c r="B115" s="6">
        <v>0</v>
      </c>
      <c r="C115" s="2"/>
      <c r="D115" t="s">
        <v>2</v>
      </c>
    </row>
    <row r="116" spans="1:4" x14ac:dyDescent="0.2">
      <c r="A116" t="s">
        <v>35</v>
      </c>
      <c r="B116" s="4">
        <v>0</v>
      </c>
    </row>
    <row r="117" spans="1:4" x14ac:dyDescent="0.2">
      <c r="A117" s="2" t="s">
        <v>135</v>
      </c>
      <c r="B117" s="6" t="s">
        <v>4</v>
      </c>
      <c r="C117" s="2"/>
      <c r="D117" s="2" t="s">
        <v>2</v>
      </c>
    </row>
    <row r="118" spans="1:4" x14ac:dyDescent="0.2">
      <c r="A118" t="s">
        <v>91</v>
      </c>
      <c r="B118" s="4">
        <v>0</v>
      </c>
    </row>
    <row r="119" spans="1:4" x14ac:dyDescent="0.2">
      <c r="A119" s="2" t="s">
        <v>36</v>
      </c>
      <c r="B119" s="6">
        <v>2020</v>
      </c>
      <c r="C119" s="2"/>
      <c r="D119" t="s">
        <v>2</v>
      </c>
    </row>
    <row r="120" spans="1:4" x14ac:dyDescent="0.2">
      <c r="A120" s="2" t="s">
        <v>104</v>
      </c>
      <c r="B120" s="6">
        <v>2007</v>
      </c>
      <c r="C120" s="2"/>
      <c r="D120" t="s">
        <v>2</v>
      </c>
    </row>
    <row r="121" spans="1:4" x14ac:dyDescent="0.2">
      <c r="A121" s="2" t="s">
        <v>136</v>
      </c>
      <c r="B121" s="6">
        <v>2018</v>
      </c>
      <c r="C121" s="2"/>
      <c r="D121" t="s">
        <v>2</v>
      </c>
    </row>
    <row r="122" spans="1:4" x14ac:dyDescent="0.2">
      <c r="A122" s="2" t="s">
        <v>37</v>
      </c>
      <c r="B122" s="6" t="s">
        <v>4</v>
      </c>
      <c r="C122" s="2"/>
      <c r="D122" s="2" t="s">
        <v>2</v>
      </c>
    </row>
    <row r="123" spans="1:4" x14ac:dyDescent="0.2">
      <c r="A123" t="s">
        <v>112</v>
      </c>
      <c r="B123" s="4">
        <v>0</v>
      </c>
    </row>
    <row r="124" spans="1:4" x14ac:dyDescent="0.2">
      <c r="A124" s="2" t="s">
        <v>137</v>
      </c>
      <c r="B124" s="6">
        <v>2020</v>
      </c>
      <c r="C124" s="2"/>
      <c r="D124" t="s">
        <v>2</v>
      </c>
    </row>
    <row r="125" spans="1:4" x14ac:dyDescent="0.2">
      <c r="A125" s="2" t="s">
        <v>38</v>
      </c>
      <c r="B125" s="6">
        <v>2015</v>
      </c>
      <c r="C125" s="2"/>
      <c r="D125" t="s">
        <v>2</v>
      </c>
    </row>
    <row r="126" spans="1:4" x14ac:dyDescent="0.2">
      <c r="A126" t="s">
        <v>39</v>
      </c>
      <c r="B126" s="4">
        <v>0</v>
      </c>
    </row>
    <row r="127" spans="1:4" x14ac:dyDescent="0.2">
      <c r="A127" s="2" t="s">
        <v>138</v>
      </c>
      <c r="B127" s="6">
        <v>2018</v>
      </c>
      <c r="C127" s="2"/>
      <c r="D127" t="s">
        <v>2</v>
      </c>
    </row>
    <row r="128" spans="1:4" x14ac:dyDescent="0.2">
      <c r="A128" t="s">
        <v>79</v>
      </c>
      <c r="B128" s="4">
        <v>0</v>
      </c>
    </row>
    <row r="129" spans="1:4" x14ac:dyDescent="0.2">
      <c r="A129" t="s">
        <v>40</v>
      </c>
      <c r="B129" s="4">
        <v>0</v>
      </c>
    </row>
    <row r="130" spans="1:4" x14ac:dyDescent="0.2">
      <c r="A130" t="s">
        <v>41</v>
      </c>
      <c r="B130" s="4">
        <v>0</v>
      </c>
    </row>
    <row r="131" spans="1:4" x14ac:dyDescent="0.2">
      <c r="A131" s="2" t="s">
        <v>42</v>
      </c>
      <c r="B131" s="6" t="s">
        <v>4</v>
      </c>
      <c r="C131" s="2"/>
      <c r="D131" s="2" t="s">
        <v>2</v>
      </c>
    </row>
    <row r="132" spans="1:4" x14ac:dyDescent="0.2">
      <c r="A132" t="s">
        <v>43</v>
      </c>
      <c r="B132" s="4">
        <v>0</v>
      </c>
    </row>
    <row r="133" spans="1:4" x14ac:dyDescent="0.2">
      <c r="A133" s="2" t="s">
        <v>162</v>
      </c>
      <c r="B133" s="6">
        <v>2019</v>
      </c>
      <c r="C133" s="2"/>
      <c r="D133" t="s">
        <v>2</v>
      </c>
    </row>
    <row r="134" spans="1:4" x14ac:dyDescent="0.2">
      <c r="A134" s="2" t="s">
        <v>89</v>
      </c>
      <c r="B134" s="6" t="s">
        <v>4</v>
      </c>
      <c r="C134" s="2"/>
      <c r="D134" s="2" t="s">
        <v>2</v>
      </c>
    </row>
    <row r="135" spans="1:4" x14ac:dyDescent="0.2">
      <c r="A135" s="2" t="s">
        <v>44</v>
      </c>
      <c r="B135" s="6">
        <v>2004</v>
      </c>
      <c r="C135" s="2"/>
      <c r="D135" t="s">
        <v>2</v>
      </c>
    </row>
    <row r="136" spans="1:4" x14ac:dyDescent="0.2">
      <c r="A136" s="2" t="s">
        <v>117</v>
      </c>
      <c r="B136" s="6">
        <v>2017</v>
      </c>
      <c r="C136" s="2"/>
      <c r="D136" t="s">
        <v>2</v>
      </c>
    </row>
    <row r="137" spans="1:4" x14ac:dyDescent="0.2">
      <c r="A137" s="2" t="s">
        <v>105</v>
      </c>
      <c r="B137" s="6">
        <v>2008</v>
      </c>
      <c r="C137" s="2"/>
      <c r="D137" t="s">
        <v>2</v>
      </c>
    </row>
    <row r="138" spans="1:4" x14ac:dyDescent="0.2">
      <c r="A138" s="2" t="s">
        <v>63</v>
      </c>
      <c r="B138" s="6" t="s">
        <v>4</v>
      </c>
      <c r="C138" s="2"/>
      <c r="D138" s="2" t="s">
        <v>2</v>
      </c>
    </row>
    <row r="139" spans="1:4" x14ac:dyDescent="0.2">
      <c r="A139" s="2" t="s">
        <v>113</v>
      </c>
      <c r="B139" s="6" t="s">
        <v>4</v>
      </c>
      <c r="C139" s="2"/>
      <c r="D139" s="2" t="s">
        <v>2</v>
      </c>
    </row>
    <row r="140" spans="1:4" x14ac:dyDescent="0.2">
      <c r="A140" s="2" t="s">
        <v>122</v>
      </c>
      <c r="B140" s="6">
        <v>2018</v>
      </c>
      <c r="C140" s="2"/>
      <c r="D140" t="s">
        <v>2</v>
      </c>
    </row>
    <row r="141" spans="1:4" x14ac:dyDescent="0.2">
      <c r="A141" t="s">
        <v>80</v>
      </c>
      <c r="B141" s="4">
        <v>0</v>
      </c>
    </row>
    <row r="142" spans="1:4" x14ac:dyDescent="0.2">
      <c r="A142" s="2" t="s">
        <v>81</v>
      </c>
      <c r="B142" s="6">
        <v>2002</v>
      </c>
      <c r="C142" s="2"/>
      <c r="D142" t="s">
        <v>2</v>
      </c>
    </row>
    <row r="143" spans="1:4" x14ac:dyDescent="0.2">
      <c r="A143" t="s">
        <v>45</v>
      </c>
      <c r="B143" s="4">
        <v>0</v>
      </c>
    </row>
    <row r="144" spans="1:4" x14ac:dyDescent="0.2">
      <c r="A144" t="s">
        <v>46</v>
      </c>
      <c r="B144" s="4">
        <v>0</v>
      </c>
    </row>
    <row r="145" spans="1:4" x14ac:dyDescent="0.2">
      <c r="A145" s="2" t="s">
        <v>47</v>
      </c>
      <c r="B145" s="6" t="s">
        <v>4</v>
      </c>
      <c r="C145" s="2"/>
      <c r="D145" s="2" t="s">
        <v>2</v>
      </c>
    </row>
    <row r="146" spans="1:4" x14ac:dyDescent="0.2">
      <c r="A146" s="2" t="s">
        <v>48</v>
      </c>
      <c r="B146" s="6">
        <v>2020</v>
      </c>
      <c r="C146" s="2"/>
      <c r="D146" t="s">
        <v>2</v>
      </c>
    </row>
    <row r="147" spans="1:4" x14ac:dyDescent="0.2">
      <c r="A147" t="s">
        <v>49</v>
      </c>
      <c r="B147" s="4">
        <v>0</v>
      </c>
    </row>
    <row r="148" spans="1:4" x14ac:dyDescent="0.2">
      <c r="A148" t="s">
        <v>50</v>
      </c>
      <c r="B148" s="4">
        <v>0</v>
      </c>
    </row>
    <row r="149" spans="1:4" x14ac:dyDescent="0.2">
      <c r="A149" s="2" t="s">
        <v>82</v>
      </c>
      <c r="B149" s="6">
        <v>2002</v>
      </c>
      <c r="C149" s="2"/>
      <c r="D149" t="s">
        <v>2</v>
      </c>
    </row>
    <row r="150" spans="1:4" x14ac:dyDescent="0.2">
      <c r="A150" s="2" t="s">
        <v>83</v>
      </c>
      <c r="B150" s="6">
        <v>2002</v>
      </c>
      <c r="C150" s="2"/>
      <c r="D150" t="s">
        <v>2</v>
      </c>
    </row>
    <row r="151" spans="1:4" x14ac:dyDescent="0.2">
      <c r="A151" s="2" t="s">
        <v>116</v>
      </c>
      <c r="B151" s="6" t="s">
        <v>4</v>
      </c>
      <c r="C151" s="2"/>
      <c r="D151" s="2" t="s">
        <v>2</v>
      </c>
    </row>
    <row r="152" spans="1:4" x14ac:dyDescent="0.2">
      <c r="A152" s="2" t="s">
        <v>84</v>
      </c>
      <c r="B152" s="6">
        <v>2002</v>
      </c>
      <c r="C152" s="2"/>
      <c r="D152" t="s">
        <v>2</v>
      </c>
    </row>
    <row r="153" spans="1:4" x14ac:dyDescent="0.2">
      <c r="A153" s="2" t="s">
        <v>51</v>
      </c>
      <c r="B153" s="6">
        <v>2011</v>
      </c>
      <c r="C153" s="2"/>
      <c r="D153" t="s">
        <v>2</v>
      </c>
    </row>
    <row r="154" spans="1:4" x14ac:dyDescent="0.2">
      <c r="A154" s="2" t="s">
        <v>52</v>
      </c>
      <c r="B154" s="6" t="s">
        <v>4</v>
      </c>
      <c r="C154" s="2"/>
      <c r="D154" s="2" t="s">
        <v>2</v>
      </c>
    </row>
    <row r="155" spans="1:4" x14ac:dyDescent="0.2">
      <c r="A155" t="s">
        <v>53</v>
      </c>
      <c r="B155" s="4">
        <v>0</v>
      </c>
    </row>
    <row r="156" spans="1:4" x14ac:dyDescent="0.2">
      <c r="A156" s="2" t="s">
        <v>114</v>
      </c>
      <c r="B156" s="6" t="s">
        <v>4</v>
      </c>
      <c r="C156" s="2"/>
      <c r="D156" s="2" t="s">
        <v>2</v>
      </c>
    </row>
    <row r="157" spans="1:4" x14ac:dyDescent="0.2">
      <c r="A157" s="2" t="s">
        <v>54</v>
      </c>
      <c r="B157" s="6" t="s">
        <v>4</v>
      </c>
      <c r="C157" s="2"/>
      <c r="D157" s="2" t="s">
        <v>2</v>
      </c>
    </row>
    <row r="158" spans="1:4" x14ac:dyDescent="0.2">
      <c r="A158" t="s">
        <v>115</v>
      </c>
      <c r="B158" s="4">
        <v>0</v>
      </c>
    </row>
    <row r="159" spans="1:4" x14ac:dyDescent="0.2">
      <c r="A159" s="2" t="s">
        <v>106</v>
      </c>
      <c r="B159" s="6">
        <v>2018</v>
      </c>
      <c r="C159" s="2"/>
      <c r="D159" s="2" t="s">
        <v>2</v>
      </c>
    </row>
  </sheetData>
  <conditionalFormatting sqref="D1:D159">
    <cfRule type="containsText" dxfId="2" priority="1" operator="containsText" text="SI">
      <formula>NOT(ISERROR(SEARCH("SI",D1)))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C2B78-A07E-744B-BE74-3043C31207AA}">
  <sheetPr filterMode="1"/>
  <dimension ref="A1:U195"/>
  <sheetViews>
    <sheetView zoomScale="90" zoomScaleNormal="80" workbookViewId="0">
      <pane ySplit="1" topLeftCell="A171" activePane="bottomLeft" state="frozen"/>
      <selection pane="bottomLeft" activeCell="C184" sqref="C184"/>
    </sheetView>
  </sheetViews>
  <sheetFormatPr baseColWidth="10" defaultRowHeight="16" x14ac:dyDescent="0.2"/>
  <cols>
    <col min="1" max="1" width="48.1640625" bestFit="1" customWidth="1"/>
    <col min="2" max="2" width="11.5" customWidth="1"/>
    <col min="3" max="3" width="17.5" bestFit="1" customWidth="1"/>
    <col min="4" max="4" width="20.5" bestFit="1" customWidth="1"/>
    <col min="5" max="5" width="27.1640625" bestFit="1" customWidth="1"/>
    <col min="6" max="6" width="11.1640625" bestFit="1" customWidth="1"/>
    <col min="7" max="8" width="11.1640625" customWidth="1"/>
    <col min="9" max="9" width="11.1640625" bestFit="1" customWidth="1"/>
    <col min="10" max="11" width="11.1640625" customWidth="1"/>
    <col min="12" max="12" width="13" bestFit="1" customWidth="1"/>
    <col min="13" max="13" width="13.83203125" bestFit="1" customWidth="1"/>
    <col min="15" max="15" width="9.6640625" bestFit="1" customWidth="1"/>
    <col min="16" max="16" width="15.83203125" customWidth="1"/>
    <col min="17" max="17" width="18" bestFit="1" customWidth="1"/>
    <col min="18" max="18" width="12.6640625" bestFit="1" customWidth="1"/>
    <col min="19" max="19" width="20.83203125" bestFit="1" customWidth="1"/>
    <col min="20" max="20" width="18.33203125" bestFit="1" customWidth="1"/>
    <col min="21" max="21" width="26.6640625" customWidth="1"/>
  </cols>
  <sheetData>
    <row r="1" spans="1:21" ht="25" customHeight="1" thickBot="1" x14ac:dyDescent="0.25">
      <c r="A1" s="9" t="s">
        <v>0</v>
      </c>
      <c r="B1" s="10" t="s">
        <v>178</v>
      </c>
      <c r="C1" s="10" t="s">
        <v>176</v>
      </c>
      <c r="D1" s="10" t="s">
        <v>231</v>
      </c>
      <c r="E1" s="10" t="s">
        <v>170</v>
      </c>
      <c r="F1" s="10" t="s">
        <v>163</v>
      </c>
      <c r="G1" s="10" t="s">
        <v>177</v>
      </c>
      <c r="H1" s="10" t="s">
        <v>181</v>
      </c>
      <c r="I1" s="10" t="s">
        <v>164</v>
      </c>
      <c r="J1" s="10" t="s">
        <v>245</v>
      </c>
      <c r="K1" s="10" t="s">
        <v>166</v>
      </c>
      <c r="L1" s="10" t="s">
        <v>165</v>
      </c>
      <c r="M1" s="10" t="s">
        <v>167</v>
      </c>
      <c r="N1" s="10" t="s">
        <v>168</v>
      </c>
      <c r="O1" s="10" t="s">
        <v>180</v>
      </c>
      <c r="P1" s="10" t="s">
        <v>259</v>
      </c>
      <c r="Q1" s="35" t="s">
        <v>179</v>
      </c>
      <c r="R1" s="34" t="s">
        <v>172</v>
      </c>
      <c r="S1" s="10" t="s">
        <v>195</v>
      </c>
      <c r="T1" s="10" t="s">
        <v>173</v>
      </c>
      <c r="U1" s="11" t="s">
        <v>174</v>
      </c>
    </row>
    <row r="2" spans="1:21" ht="19" x14ac:dyDescent="0.25">
      <c r="A2" s="24" t="s">
        <v>61</v>
      </c>
      <c r="B2" s="27">
        <v>1</v>
      </c>
      <c r="C2" s="7" t="s">
        <v>2</v>
      </c>
      <c r="D2" s="12">
        <v>44896</v>
      </c>
      <c r="E2" t="s">
        <v>169</v>
      </c>
      <c r="F2" t="s">
        <v>171</v>
      </c>
      <c r="G2">
        <v>1</v>
      </c>
      <c r="H2" s="5">
        <v>1</v>
      </c>
      <c r="I2">
        <v>700</v>
      </c>
      <c r="J2">
        <v>0</v>
      </c>
      <c r="K2">
        <v>283.88</v>
      </c>
      <c r="L2">
        <v>12.565</v>
      </c>
      <c r="M2">
        <v>0</v>
      </c>
      <c r="N2">
        <f t="shared" ref="N2:N33" si="0">SUM(I2:M2)</f>
        <v>996.44500000000005</v>
      </c>
      <c r="O2">
        <v>0</v>
      </c>
      <c r="P2" s="5">
        <v>0</v>
      </c>
      <c r="Q2">
        <v>0</v>
      </c>
      <c r="R2">
        <v>1</v>
      </c>
      <c r="S2">
        <v>150</v>
      </c>
      <c r="T2">
        <v>0</v>
      </c>
      <c r="U2" s="13">
        <v>0</v>
      </c>
    </row>
    <row r="3" spans="1:21" ht="19" x14ac:dyDescent="0.25">
      <c r="A3" s="24" t="s">
        <v>55</v>
      </c>
      <c r="B3" s="27">
        <v>1</v>
      </c>
      <c r="C3" s="7" t="s">
        <v>2</v>
      </c>
      <c r="D3" s="12">
        <v>44896</v>
      </c>
      <c r="E3" t="s">
        <v>175</v>
      </c>
      <c r="F3" t="s">
        <v>171</v>
      </c>
      <c r="G3">
        <v>0</v>
      </c>
      <c r="H3" s="5">
        <v>1</v>
      </c>
      <c r="I3">
        <v>486</v>
      </c>
      <c r="J3">
        <v>0</v>
      </c>
      <c r="K3">
        <v>289.93799999999999</v>
      </c>
      <c r="L3">
        <v>7.6120000000000001</v>
      </c>
      <c r="M3">
        <v>0</v>
      </c>
      <c r="N3">
        <f t="shared" si="0"/>
        <v>783.55</v>
      </c>
      <c r="O3">
        <v>0</v>
      </c>
      <c r="P3" s="5">
        <v>0</v>
      </c>
      <c r="Q3">
        <v>0</v>
      </c>
      <c r="R3">
        <v>1</v>
      </c>
      <c r="S3">
        <v>4</v>
      </c>
      <c r="T3">
        <v>0</v>
      </c>
      <c r="U3" s="13">
        <v>0</v>
      </c>
    </row>
    <row r="4" spans="1:21" ht="19" hidden="1" x14ac:dyDescent="0.25">
      <c r="A4" s="25" t="s">
        <v>56</v>
      </c>
      <c r="B4" s="5"/>
      <c r="C4" s="7" t="s">
        <v>3</v>
      </c>
      <c r="H4" s="5"/>
      <c r="N4">
        <f t="shared" si="0"/>
        <v>0</v>
      </c>
      <c r="P4" s="5"/>
      <c r="U4" s="13"/>
    </row>
    <row r="5" spans="1:21" ht="19" x14ac:dyDescent="0.25">
      <c r="A5" s="24" t="s">
        <v>182</v>
      </c>
      <c r="B5" s="27">
        <v>1</v>
      </c>
      <c r="C5" s="7" t="s">
        <v>2</v>
      </c>
      <c r="D5" s="12">
        <v>45261</v>
      </c>
      <c r="E5" t="s">
        <v>183</v>
      </c>
      <c r="F5" t="s">
        <v>171</v>
      </c>
      <c r="G5">
        <v>0</v>
      </c>
      <c r="H5" s="5">
        <v>1</v>
      </c>
      <c r="I5">
        <v>218</v>
      </c>
      <c r="J5">
        <v>0</v>
      </c>
      <c r="K5">
        <v>69.088999999999999</v>
      </c>
      <c r="L5">
        <v>0</v>
      </c>
      <c r="M5">
        <v>0</v>
      </c>
      <c r="N5">
        <f t="shared" si="0"/>
        <v>287.089</v>
      </c>
      <c r="O5">
        <v>0</v>
      </c>
      <c r="P5" s="5">
        <v>0</v>
      </c>
      <c r="Q5">
        <v>0</v>
      </c>
      <c r="R5">
        <v>0</v>
      </c>
      <c r="S5">
        <v>0</v>
      </c>
      <c r="T5">
        <v>0</v>
      </c>
      <c r="U5" s="13">
        <v>0</v>
      </c>
    </row>
    <row r="6" spans="1:21" ht="19" hidden="1" x14ac:dyDescent="0.25">
      <c r="A6" s="25" t="s">
        <v>57</v>
      </c>
      <c r="B6" s="5"/>
      <c r="C6" s="7" t="s">
        <v>3</v>
      </c>
      <c r="H6" s="5"/>
      <c r="N6">
        <f t="shared" si="0"/>
        <v>0</v>
      </c>
      <c r="P6" s="5"/>
      <c r="U6" s="13"/>
    </row>
    <row r="7" spans="1:21" ht="19" hidden="1" x14ac:dyDescent="0.25">
      <c r="A7" s="25" t="s">
        <v>58</v>
      </c>
      <c r="B7" s="5"/>
      <c r="C7" s="7" t="s">
        <v>3</v>
      </c>
      <c r="H7" s="5"/>
      <c r="N7">
        <f t="shared" si="0"/>
        <v>0</v>
      </c>
      <c r="P7" s="5"/>
      <c r="U7" s="13"/>
    </row>
    <row r="8" spans="1:21" ht="19" hidden="1" x14ac:dyDescent="0.25">
      <c r="A8" s="25" t="s">
        <v>60</v>
      </c>
      <c r="B8" s="5"/>
      <c r="C8" s="7" t="s">
        <v>3</v>
      </c>
      <c r="H8" s="5"/>
      <c r="N8">
        <f t="shared" si="0"/>
        <v>0</v>
      </c>
      <c r="P8" s="5"/>
      <c r="U8" s="13"/>
    </row>
    <row r="9" spans="1:21" ht="19" x14ac:dyDescent="0.25">
      <c r="A9" s="24" t="s">
        <v>92</v>
      </c>
      <c r="B9" s="27">
        <v>1</v>
      </c>
      <c r="C9" s="7" t="s">
        <v>2</v>
      </c>
      <c r="D9" s="12">
        <v>45261</v>
      </c>
      <c r="E9" t="s">
        <v>184</v>
      </c>
      <c r="F9" t="s">
        <v>171</v>
      </c>
      <c r="G9">
        <v>0</v>
      </c>
      <c r="H9" s="5">
        <v>0</v>
      </c>
      <c r="I9">
        <v>435</v>
      </c>
      <c r="J9">
        <v>0</v>
      </c>
      <c r="K9">
        <v>0</v>
      </c>
      <c r="L9">
        <v>0</v>
      </c>
      <c r="M9">
        <v>0</v>
      </c>
      <c r="N9">
        <f t="shared" si="0"/>
        <v>435</v>
      </c>
      <c r="O9">
        <v>0</v>
      </c>
      <c r="P9" s="5">
        <v>0</v>
      </c>
      <c r="Q9">
        <v>1</v>
      </c>
      <c r="R9">
        <v>1</v>
      </c>
      <c r="S9">
        <v>282.94200000000001</v>
      </c>
      <c r="T9">
        <v>143</v>
      </c>
      <c r="U9" s="13">
        <v>0</v>
      </c>
    </row>
    <row r="10" spans="1:21" ht="19" hidden="1" x14ac:dyDescent="0.25">
      <c r="A10" s="25" t="s">
        <v>64</v>
      </c>
      <c r="B10" s="5"/>
      <c r="C10" s="7" t="s">
        <v>3</v>
      </c>
      <c r="H10" s="5"/>
      <c r="N10">
        <f t="shared" si="0"/>
        <v>0</v>
      </c>
      <c r="P10" s="5"/>
      <c r="U10" s="13"/>
    </row>
    <row r="11" spans="1:21" ht="19" hidden="1" x14ac:dyDescent="0.25">
      <c r="A11" s="25" t="s">
        <v>62</v>
      </c>
      <c r="B11" s="5"/>
      <c r="C11" s="7" t="s">
        <v>3</v>
      </c>
      <c r="H11" s="5"/>
      <c r="N11">
        <f t="shared" si="0"/>
        <v>0</v>
      </c>
      <c r="P11" s="5"/>
      <c r="U11" s="13"/>
    </row>
    <row r="12" spans="1:21" ht="19" hidden="1" x14ac:dyDescent="0.25">
      <c r="A12" s="25" t="s">
        <v>65</v>
      </c>
      <c r="B12" s="5"/>
      <c r="C12" s="7" t="s">
        <v>3</v>
      </c>
      <c r="H12" s="5"/>
      <c r="N12">
        <f t="shared" si="0"/>
        <v>0</v>
      </c>
      <c r="P12" s="5"/>
      <c r="U12" s="13"/>
    </row>
    <row r="13" spans="1:21" ht="19" x14ac:dyDescent="0.25">
      <c r="A13" s="24" t="s">
        <v>139</v>
      </c>
      <c r="B13" s="27">
        <v>1</v>
      </c>
      <c r="C13" s="8" t="s">
        <v>2</v>
      </c>
      <c r="D13" s="12">
        <v>44531</v>
      </c>
      <c r="E13" t="s">
        <v>185</v>
      </c>
      <c r="F13" t="s">
        <v>171</v>
      </c>
      <c r="G13">
        <v>0</v>
      </c>
      <c r="H13" s="5">
        <v>1</v>
      </c>
      <c r="I13">
        <v>1411</v>
      </c>
      <c r="J13">
        <v>0</v>
      </c>
      <c r="K13">
        <v>1512</v>
      </c>
      <c r="L13">
        <v>46</v>
      </c>
      <c r="M13">
        <v>0</v>
      </c>
      <c r="N13">
        <f t="shared" si="0"/>
        <v>2969</v>
      </c>
      <c r="O13">
        <v>2369</v>
      </c>
      <c r="P13" s="5">
        <v>0</v>
      </c>
      <c r="Q13">
        <v>1</v>
      </c>
      <c r="R13">
        <v>0</v>
      </c>
      <c r="S13">
        <v>0</v>
      </c>
      <c r="T13">
        <v>0</v>
      </c>
      <c r="U13" s="13">
        <v>0</v>
      </c>
    </row>
    <row r="14" spans="1:21" ht="19" hidden="1" x14ac:dyDescent="0.25">
      <c r="A14" s="25" t="s">
        <v>93</v>
      </c>
      <c r="B14" s="5"/>
      <c r="C14" s="7" t="s">
        <v>3</v>
      </c>
      <c r="H14" s="5"/>
      <c r="N14">
        <f t="shared" si="0"/>
        <v>0</v>
      </c>
      <c r="P14" s="5"/>
      <c r="U14" s="13"/>
    </row>
    <row r="15" spans="1:21" ht="19" x14ac:dyDescent="0.25">
      <c r="A15" s="24" t="s">
        <v>126</v>
      </c>
      <c r="B15" s="27">
        <v>1</v>
      </c>
      <c r="C15" s="7" t="s">
        <v>2</v>
      </c>
      <c r="D15" s="12">
        <v>44287</v>
      </c>
      <c r="E15" t="s">
        <v>236</v>
      </c>
      <c r="F15" t="s">
        <v>171</v>
      </c>
      <c r="G15">
        <v>0</v>
      </c>
      <c r="H15" s="5">
        <v>1</v>
      </c>
      <c r="I15">
        <v>373.33300000000003</v>
      </c>
      <c r="J15">
        <v>0</v>
      </c>
      <c r="K15">
        <v>0</v>
      </c>
      <c r="L15">
        <v>9.93</v>
      </c>
      <c r="M15">
        <v>116.666</v>
      </c>
      <c r="N15">
        <f t="shared" si="0"/>
        <v>499.92900000000003</v>
      </c>
      <c r="O15">
        <v>0</v>
      </c>
      <c r="P15" s="5">
        <v>0</v>
      </c>
      <c r="Q15">
        <v>1</v>
      </c>
      <c r="R15">
        <v>0</v>
      </c>
      <c r="S15">
        <v>0</v>
      </c>
      <c r="T15">
        <v>0</v>
      </c>
      <c r="U15" s="13"/>
    </row>
    <row r="16" spans="1:21" ht="19" x14ac:dyDescent="0.25">
      <c r="A16" s="24" t="s">
        <v>126</v>
      </c>
      <c r="B16" s="27">
        <v>1</v>
      </c>
      <c r="C16" s="7" t="s">
        <v>2</v>
      </c>
      <c r="D16" s="12">
        <v>45261</v>
      </c>
      <c r="E16" t="s">
        <v>186</v>
      </c>
      <c r="F16" t="s">
        <v>171</v>
      </c>
      <c r="G16">
        <v>0</v>
      </c>
      <c r="H16" s="5">
        <v>1</v>
      </c>
      <c r="I16">
        <v>476.66699999999997</v>
      </c>
      <c r="J16">
        <v>0</v>
      </c>
      <c r="K16">
        <v>357.3</v>
      </c>
      <c r="L16">
        <v>6.226</v>
      </c>
      <c r="M16">
        <v>133.333</v>
      </c>
      <c r="N16">
        <f t="shared" si="0"/>
        <v>973.52599999999995</v>
      </c>
      <c r="O16">
        <v>167.81299999999999</v>
      </c>
      <c r="P16" s="5">
        <v>0</v>
      </c>
      <c r="Q16">
        <v>1</v>
      </c>
      <c r="R16">
        <v>1</v>
      </c>
      <c r="S16">
        <v>149.989</v>
      </c>
      <c r="T16">
        <v>20.853000000000002</v>
      </c>
      <c r="U16" s="13">
        <v>50.231999999999999</v>
      </c>
    </row>
    <row r="17" spans="1:21" ht="19" x14ac:dyDescent="0.25">
      <c r="A17" s="24" t="s">
        <v>66</v>
      </c>
      <c r="B17" s="27">
        <v>1</v>
      </c>
      <c r="C17" s="7" t="s">
        <v>2</v>
      </c>
      <c r="D17" s="12">
        <v>44896</v>
      </c>
      <c r="E17" t="s">
        <v>187</v>
      </c>
      <c r="F17" t="s">
        <v>171</v>
      </c>
      <c r="G17">
        <v>1</v>
      </c>
      <c r="H17" s="5">
        <v>1</v>
      </c>
      <c r="I17">
        <v>607.50300000000004</v>
      </c>
      <c r="J17">
        <v>0</v>
      </c>
      <c r="K17">
        <v>240.37899999999999</v>
      </c>
      <c r="L17">
        <v>0</v>
      </c>
      <c r="M17">
        <v>0</v>
      </c>
      <c r="N17">
        <f t="shared" si="0"/>
        <v>847.88200000000006</v>
      </c>
      <c r="O17" s="22">
        <v>0</v>
      </c>
      <c r="P17" s="5">
        <v>0</v>
      </c>
      <c r="Q17">
        <v>1</v>
      </c>
      <c r="R17">
        <v>1</v>
      </c>
      <c r="S17">
        <v>23.984000000000002</v>
      </c>
      <c r="T17">
        <v>0</v>
      </c>
      <c r="U17" s="13">
        <v>23.984000000000002</v>
      </c>
    </row>
    <row r="18" spans="1:21" ht="19" hidden="1" x14ac:dyDescent="0.25">
      <c r="A18" s="25" t="s">
        <v>140</v>
      </c>
      <c r="B18" s="5"/>
      <c r="C18" s="7" t="s">
        <v>3</v>
      </c>
      <c r="H18" s="5"/>
      <c r="N18">
        <f t="shared" si="0"/>
        <v>0</v>
      </c>
      <c r="P18" s="5"/>
      <c r="U18" s="13"/>
    </row>
    <row r="19" spans="1:21" ht="19" hidden="1" x14ac:dyDescent="0.25">
      <c r="A19" s="25" t="s">
        <v>67</v>
      </c>
      <c r="B19" s="5"/>
      <c r="C19" s="7" t="s">
        <v>3</v>
      </c>
      <c r="H19" s="5"/>
      <c r="N19">
        <f t="shared" si="0"/>
        <v>0</v>
      </c>
      <c r="P19" s="5"/>
      <c r="U19" s="13"/>
    </row>
    <row r="20" spans="1:21" ht="19" x14ac:dyDescent="0.25">
      <c r="A20" s="24" t="s">
        <v>68</v>
      </c>
      <c r="B20" s="27">
        <v>1</v>
      </c>
      <c r="C20" s="7" t="s">
        <v>2</v>
      </c>
      <c r="D20" s="12">
        <v>44531</v>
      </c>
      <c r="E20" t="s">
        <v>188</v>
      </c>
      <c r="F20" t="s">
        <v>171</v>
      </c>
      <c r="G20">
        <v>0</v>
      </c>
      <c r="H20" s="5">
        <v>1</v>
      </c>
      <c r="I20">
        <v>790</v>
      </c>
      <c r="J20">
        <v>0</v>
      </c>
      <c r="K20">
        <v>678.93799999999999</v>
      </c>
      <c r="L20">
        <v>50.317</v>
      </c>
      <c r="M20">
        <v>0</v>
      </c>
      <c r="N20">
        <f t="shared" si="0"/>
        <v>1519.2550000000001</v>
      </c>
      <c r="O20">
        <v>169.49</v>
      </c>
      <c r="P20" s="5">
        <v>0</v>
      </c>
      <c r="Q20">
        <v>1</v>
      </c>
      <c r="R20">
        <v>1</v>
      </c>
      <c r="S20">
        <v>12.329000000000001</v>
      </c>
      <c r="T20">
        <v>0</v>
      </c>
      <c r="U20" s="13">
        <v>0</v>
      </c>
    </row>
    <row r="21" spans="1:21" ht="19" x14ac:dyDescent="0.25">
      <c r="A21" s="24" t="s">
        <v>127</v>
      </c>
      <c r="B21" s="27">
        <v>1</v>
      </c>
      <c r="C21" s="7" t="s">
        <v>2</v>
      </c>
      <c r="D21" s="12">
        <v>45047</v>
      </c>
      <c r="E21" t="s">
        <v>189</v>
      </c>
      <c r="F21" t="s">
        <v>171</v>
      </c>
      <c r="G21">
        <v>0</v>
      </c>
      <c r="H21" s="5">
        <v>1</v>
      </c>
      <c r="I21">
        <v>923.29700000000003</v>
      </c>
      <c r="J21">
        <v>0</v>
      </c>
      <c r="K21">
        <v>920</v>
      </c>
      <c r="L21">
        <v>13.015000000000001</v>
      </c>
      <c r="M21">
        <v>0</v>
      </c>
      <c r="N21">
        <f t="shared" si="0"/>
        <v>1856.3120000000001</v>
      </c>
      <c r="O21">
        <v>816.56899999999996</v>
      </c>
      <c r="P21" s="5">
        <v>0</v>
      </c>
      <c r="Q21">
        <v>1</v>
      </c>
      <c r="R21">
        <v>1</v>
      </c>
      <c r="S21">
        <v>100.063</v>
      </c>
      <c r="T21">
        <v>0</v>
      </c>
      <c r="U21" s="13">
        <v>0</v>
      </c>
    </row>
    <row r="22" spans="1:21" ht="19" x14ac:dyDescent="0.25">
      <c r="A22" s="24" t="s">
        <v>107</v>
      </c>
      <c r="B22" s="27">
        <v>1</v>
      </c>
      <c r="C22" s="8" t="s">
        <v>2</v>
      </c>
      <c r="D22" s="12">
        <v>45261</v>
      </c>
      <c r="E22" t="s">
        <v>190</v>
      </c>
      <c r="F22" t="s">
        <v>171</v>
      </c>
      <c r="G22">
        <v>0</v>
      </c>
      <c r="H22" s="5">
        <v>1</v>
      </c>
      <c r="I22">
        <v>194.761</v>
      </c>
      <c r="J22">
        <v>0</v>
      </c>
      <c r="K22">
        <v>22.100999999999999</v>
      </c>
      <c r="L22">
        <v>4.3529999999999998</v>
      </c>
      <c r="M22">
        <v>0</v>
      </c>
      <c r="N22">
        <f t="shared" si="0"/>
        <v>221.215</v>
      </c>
      <c r="O22">
        <v>0</v>
      </c>
      <c r="P22" s="5">
        <v>0</v>
      </c>
      <c r="Q22">
        <v>1</v>
      </c>
      <c r="R22">
        <v>0</v>
      </c>
      <c r="S22">
        <v>0</v>
      </c>
      <c r="T22">
        <v>0</v>
      </c>
      <c r="U22" s="13">
        <v>0</v>
      </c>
    </row>
    <row r="23" spans="1:21" ht="19" x14ac:dyDescent="0.25">
      <c r="A23" s="24" t="s">
        <v>141</v>
      </c>
      <c r="B23" s="8">
        <v>0</v>
      </c>
      <c r="C23" s="7" t="s">
        <v>2</v>
      </c>
      <c r="D23" s="12">
        <v>44531</v>
      </c>
      <c r="E23" t="s">
        <v>191</v>
      </c>
      <c r="F23" t="s">
        <v>171</v>
      </c>
      <c r="G23">
        <v>0</v>
      </c>
      <c r="H23" s="5">
        <v>0</v>
      </c>
      <c r="I23">
        <v>390.18400000000003</v>
      </c>
      <c r="J23">
        <v>0</v>
      </c>
      <c r="K23">
        <v>150</v>
      </c>
      <c r="L23">
        <v>0</v>
      </c>
      <c r="M23">
        <v>0</v>
      </c>
      <c r="N23">
        <f t="shared" si="0"/>
        <v>540.18399999999997</v>
      </c>
      <c r="O23">
        <v>0</v>
      </c>
      <c r="P23" s="5">
        <v>0</v>
      </c>
      <c r="Q23">
        <v>0</v>
      </c>
      <c r="R23">
        <v>0</v>
      </c>
      <c r="S23">
        <v>0</v>
      </c>
      <c r="T23">
        <v>0</v>
      </c>
      <c r="U23" s="13">
        <v>0</v>
      </c>
    </row>
    <row r="24" spans="1:21" ht="19" x14ac:dyDescent="0.25">
      <c r="A24" s="24" t="s">
        <v>142</v>
      </c>
      <c r="B24" s="8">
        <v>0</v>
      </c>
      <c r="C24" s="8" t="s">
        <v>2</v>
      </c>
      <c r="D24" s="12">
        <v>45261</v>
      </c>
      <c r="E24" t="s">
        <v>192</v>
      </c>
      <c r="F24" t="s">
        <v>171</v>
      </c>
      <c r="G24">
        <v>0</v>
      </c>
      <c r="H24" s="5">
        <v>0</v>
      </c>
      <c r="I24">
        <v>363</v>
      </c>
      <c r="J24">
        <v>0</v>
      </c>
      <c r="K24">
        <v>0</v>
      </c>
      <c r="L24">
        <v>7.7789999999999999</v>
      </c>
      <c r="M24">
        <v>23.516999999999999</v>
      </c>
      <c r="N24">
        <f t="shared" si="0"/>
        <v>394.29599999999999</v>
      </c>
      <c r="O24">
        <v>0</v>
      </c>
      <c r="P24" s="5">
        <v>0</v>
      </c>
      <c r="Q24">
        <v>0</v>
      </c>
      <c r="R24">
        <v>1</v>
      </c>
      <c r="S24">
        <v>8.625</v>
      </c>
      <c r="T24">
        <v>320</v>
      </c>
      <c r="U24" s="13">
        <v>0</v>
      </c>
    </row>
    <row r="25" spans="1:21" ht="19" x14ac:dyDescent="0.25">
      <c r="A25" s="24" t="s">
        <v>142</v>
      </c>
      <c r="B25" s="8">
        <v>0</v>
      </c>
      <c r="C25" s="8" t="s">
        <v>2</v>
      </c>
      <c r="D25" s="12">
        <v>45261</v>
      </c>
      <c r="E25" t="s">
        <v>193</v>
      </c>
      <c r="F25" t="s">
        <v>171</v>
      </c>
      <c r="G25">
        <v>0</v>
      </c>
      <c r="H25" s="5">
        <v>0</v>
      </c>
      <c r="I25">
        <v>363</v>
      </c>
      <c r="J25">
        <v>0</v>
      </c>
      <c r="K25">
        <v>0</v>
      </c>
      <c r="L25">
        <v>9.9489999999999998</v>
      </c>
      <c r="M25">
        <v>23.516999999999999</v>
      </c>
      <c r="N25">
        <f t="shared" si="0"/>
        <v>396.46600000000001</v>
      </c>
      <c r="O25">
        <v>0</v>
      </c>
      <c r="P25" s="5">
        <v>0</v>
      </c>
      <c r="Q25">
        <v>0</v>
      </c>
      <c r="R25">
        <v>1</v>
      </c>
      <c r="S25">
        <v>8.9450000000000003</v>
      </c>
      <c r="T25">
        <v>0</v>
      </c>
      <c r="U25" s="13">
        <v>0</v>
      </c>
    </row>
    <row r="26" spans="1:21" ht="19" x14ac:dyDescent="0.25">
      <c r="A26" s="24" t="s">
        <v>142</v>
      </c>
      <c r="B26" s="8">
        <v>0</v>
      </c>
      <c r="C26" s="8" t="s">
        <v>2</v>
      </c>
      <c r="D26" s="12">
        <v>45261</v>
      </c>
      <c r="E26" t="s">
        <v>194</v>
      </c>
      <c r="F26" t="s">
        <v>171</v>
      </c>
      <c r="G26">
        <v>0</v>
      </c>
      <c r="H26" s="5">
        <v>0</v>
      </c>
      <c r="I26">
        <v>363</v>
      </c>
      <c r="J26">
        <v>0</v>
      </c>
      <c r="K26">
        <v>0</v>
      </c>
      <c r="L26">
        <v>5.34</v>
      </c>
      <c r="M26">
        <v>23.516999999999999</v>
      </c>
      <c r="N26">
        <f t="shared" si="0"/>
        <v>391.85699999999997</v>
      </c>
      <c r="O26">
        <v>0</v>
      </c>
      <c r="P26" s="5">
        <v>0</v>
      </c>
      <c r="Q26">
        <v>0</v>
      </c>
      <c r="R26">
        <v>1</v>
      </c>
      <c r="S26">
        <v>8.9450000000000003</v>
      </c>
      <c r="T26">
        <v>0</v>
      </c>
      <c r="U26" s="13">
        <v>0</v>
      </c>
    </row>
    <row r="27" spans="1:21" ht="19" hidden="1" x14ac:dyDescent="0.25">
      <c r="A27" s="25" t="s">
        <v>143</v>
      </c>
      <c r="B27" s="5"/>
      <c r="C27" s="7" t="s">
        <v>3</v>
      </c>
      <c r="H27" s="5"/>
      <c r="N27">
        <f t="shared" si="0"/>
        <v>0</v>
      </c>
      <c r="P27" s="5"/>
      <c r="U27" s="13"/>
    </row>
    <row r="28" spans="1:21" ht="19" x14ac:dyDescent="0.25">
      <c r="A28" s="24" t="s">
        <v>94</v>
      </c>
      <c r="B28" s="27">
        <v>1</v>
      </c>
      <c r="C28" s="8" t="s">
        <v>2</v>
      </c>
      <c r="D28" s="12">
        <v>44531</v>
      </c>
      <c r="E28" t="s">
        <v>196</v>
      </c>
      <c r="F28" t="s">
        <v>171</v>
      </c>
      <c r="G28">
        <v>0</v>
      </c>
      <c r="H28" s="5">
        <v>1</v>
      </c>
      <c r="I28">
        <v>405.435</v>
      </c>
      <c r="J28">
        <v>0</v>
      </c>
      <c r="K28">
        <v>220</v>
      </c>
      <c r="L28">
        <v>0</v>
      </c>
      <c r="M28">
        <v>3.8639999999999999</v>
      </c>
      <c r="N28">
        <f t="shared" si="0"/>
        <v>629.29899999999998</v>
      </c>
      <c r="O28">
        <v>0</v>
      </c>
      <c r="P28" s="5">
        <v>0</v>
      </c>
      <c r="Q28">
        <v>1</v>
      </c>
      <c r="R28">
        <v>1</v>
      </c>
      <c r="S28">
        <v>901.22500000000002</v>
      </c>
      <c r="T28">
        <v>0</v>
      </c>
      <c r="U28" s="13">
        <v>0</v>
      </c>
    </row>
    <row r="29" spans="1:21" ht="19" hidden="1" x14ac:dyDescent="0.25">
      <c r="A29" s="25" t="s">
        <v>108</v>
      </c>
      <c r="B29" s="5"/>
      <c r="C29" s="7" t="s">
        <v>3</v>
      </c>
      <c r="H29" s="5"/>
      <c r="N29">
        <f t="shared" si="0"/>
        <v>0</v>
      </c>
      <c r="P29" s="5"/>
      <c r="U29" s="13"/>
    </row>
    <row r="30" spans="1:21" ht="19" x14ac:dyDescent="0.25">
      <c r="A30" s="24" t="s">
        <v>144</v>
      </c>
      <c r="B30" s="8">
        <v>0</v>
      </c>
      <c r="C30" s="8" t="s">
        <v>2</v>
      </c>
      <c r="D30" s="12">
        <v>45261</v>
      </c>
      <c r="E30" t="s">
        <v>198</v>
      </c>
      <c r="F30" t="s">
        <v>171</v>
      </c>
      <c r="G30">
        <v>0</v>
      </c>
      <c r="H30" s="5">
        <v>1</v>
      </c>
      <c r="I30">
        <v>1000.123</v>
      </c>
      <c r="J30">
        <v>0</v>
      </c>
      <c r="K30">
        <v>0</v>
      </c>
      <c r="L30">
        <v>29.251999999999999</v>
      </c>
      <c r="M30">
        <v>0</v>
      </c>
      <c r="N30">
        <f t="shared" si="0"/>
        <v>1029.375</v>
      </c>
      <c r="O30">
        <v>0</v>
      </c>
      <c r="P30" s="5">
        <v>0</v>
      </c>
      <c r="Q30">
        <v>0</v>
      </c>
      <c r="R30">
        <v>0</v>
      </c>
      <c r="S30">
        <v>0</v>
      </c>
      <c r="T30">
        <v>0</v>
      </c>
      <c r="U30" s="13">
        <v>0</v>
      </c>
    </row>
    <row r="31" spans="1:21" ht="19" hidden="1" x14ac:dyDescent="0.25">
      <c r="A31" s="25" t="s">
        <v>145</v>
      </c>
      <c r="B31" s="5"/>
      <c r="C31" s="7" t="s">
        <v>3</v>
      </c>
      <c r="H31" s="5"/>
      <c r="N31">
        <f t="shared" si="0"/>
        <v>0</v>
      </c>
      <c r="P31" s="5"/>
      <c r="U31" s="13"/>
    </row>
    <row r="32" spans="1:21" ht="19" hidden="1" x14ac:dyDescent="0.25">
      <c r="A32" s="25" t="s">
        <v>95</v>
      </c>
      <c r="B32" s="5"/>
      <c r="C32" s="7" t="s">
        <v>3</v>
      </c>
      <c r="H32" s="5"/>
      <c r="N32">
        <f t="shared" si="0"/>
        <v>0</v>
      </c>
      <c r="P32" s="5"/>
      <c r="U32" s="13"/>
    </row>
    <row r="33" spans="1:21" ht="19" hidden="1" x14ac:dyDescent="0.25">
      <c r="A33" s="25" t="s">
        <v>146</v>
      </c>
      <c r="B33" s="5"/>
      <c r="C33" s="7" t="s">
        <v>3</v>
      </c>
      <c r="H33" s="5"/>
      <c r="N33">
        <f t="shared" si="0"/>
        <v>0</v>
      </c>
      <c r="P33" s="5"/>
      <c r="U33" s="13"/>
    </row>
    <row r="34" spans="1:21" ht="19" x14ac:dyDescent="0.25">
      <c r="A34" s="24" t="s">
        <v>147</v>
      </c>
      <c r="B34" s="27">
        <v>1</v>
      </c>
      <c r="C34" s="7" t="s">
        <v>2</v>
      </c>
      <c r="D34" s="12">
        <v>44896</v>
      </c>
      <c r="E34" t="s">
        <v>197</v>
      </c>
      <c r="F34" t="s">
        <v>171</v>
      </c>
      <c r="G34">
        <v>0</v>
      </c>
      <c r="H34" s="5">
        <v>0</v>
      </c>
      <c r="I34">
        <v>1400</v>
      </c>
      <c r="J34">
        <v>0</v>
      </c>
      <c r="K34">
        <v>5657.3</v>
      </c>
      <c r="L34">
        <v>193.791</v>
      </c>
      <c r="M34">
        <v>0</v>
      </c>
      <c r="N34">
        <f t="shared" ref="N34:N65" si="1">SUM(I34:M34)</f>
        <v>7251.0910000000003</v>
      </c>
      <c r="O34">
        <v>0</v>
      </c>
      <c r="P34" s="5">
        <v>0</v>
      </c>
      <c r="Q34">
        <v>1</v>
      </c>
      <c r="R34">
        <v>0</v>
      </c>
      <c r="S34">
        <v>0</v>
      </c>
      <c r="T34">
        <v>0</v>
      </c>
      <c r="U34" s="13">
        <v>0</v>
      </c>
    </row>
    <row r="35" spans="1:21" ht="19" x14ac:dyDescent="0.25">
      <c r="A35" s="24" t="s">
        <v>118</v>
      </c>
      <c r="B35" s="27">
        <v>1</v>
      </c>
      <c r="C35" s="7" t="s">
        <v>2</v>
      </c>
      <c r="D35" s="12">
        <v>44896</v>
      </c>
      <c r="E35" t="s">
        <v>199</v>
      </c>
      <c r="F35" t="s">
        <v>171</v>
      </c>
      <c r="G35">
        <v>0</v>
      </c>
      <c r="H35" s="5">
        <v>1</v>
      </c>
      <c r="I35">
        <v>645.1</v>
      </c>
      <c r="J35">
        <v>0</v>
      </c>
      <c r="K35">
        <v>300</v>
      </c>
      <c r="L35">
        <v>7.2</v>
      </c>
      <c r="M35">
        <v>0</v>
      </c>
      <c r="N35">
        <f t="shared" si="1"/>
        <v>952.30000000000007</v>
      </c>
      <c r="O35">
        <v>0</v>
      </c>
      <c r="P35" s="5">
        <v>0</v>
      </c>
      <c r="Q35">
        <v>1</v>
      </c>
      <c r="R35">
        <v>0</v>
      </c>
      <c r="S35">
        <v>0</v>
      </c>
      <c r="T35">
        <v>0</v>
      </c>
      <c r="U35" s="13">
        <v>0</v>
      </c>
    </row>
    <row r="36" spans="1:21" ht="19" x14ac:dyDescent="0.25">
      <c r="A36" s="24" t="s">
        <v>118</v>
      </c>
      <c r="B36" s="27">
        <v>1</v>
      </c>
      <c r="C36" s="7" t="s">
        <v>2</v>
      </c>
      <c r="D36" s="12">
        <v>44896</v>
      </c>
      <c r="E36" t="s">
        <v>200</v>
      </c>
      <c r="F36" t="s">
        <v>171</v>
      </c>
      <c r="G36">
        <v>0</v>
      </c>
      <c r="H36" s="5">
        <v>1</v>
      </c>
      <c r="I36">
        <v>626.1</v>
      </c>
      <c r="J36">
        <v>0</v>
      </c>
      <c r="K36">
        <v>300</v>
      </c>
      <c r="L36">
        <v>0</v>
      </c>
      <c r="M36">
        <v>0</v>
      </c>
      <c r="N36">
        <f t="shared" si="1"/>
        <v>926.1</v>
      </c>
      <c r="O36">
        <v>0</v>
      </c>
      <c r="P36" s="5">
        <v>0</v>
      </c>
      <c r="Q36">
        <v>1</v>
      </c>
      <c r="R36">
        <v>0</v>
      </c>
      <c r="S36">
        <v>0</v>
      </c>
      <c r="T36">
        <v>0</v>
      </c>
      <c r="U36" s="13">
        <v>0</v>
      </c>
    </row>
    <row r="37" spans="1:21" ht="19" hidden="1" x14ac:dyDescent="0.25">
      <c r="A37" s="25" t="s">
        <v>148</v>
      </c>
      <c r="B37" s="5"/>
      <c r="C37" s="7" t="s">
        <v>3</v>
      </c>
      <c r="H37" s="5"/>
      <c r="N37">
        <f t="shared" si="1"/>
        <v>0</v>
      </c>
      <c r="P37" s="5"/>
      <c r="U37" s="13"/>
    </row>
    <row r="38" spans="1:21" ht="19" x14ac:dyDescent="0.25">
      <c r="A38" s="24" t="s">
        <v>149</v>
      </c>
      <c r="B38" s="27">
        <v>1</v>
      </c>
      <c r="C38" s="7" t="s">
        <v>2</v>
      </c>
      <c r="D38" s="12">
        <v>44896</v>
      </c>
      <c r="E38" t="s">
        <v>201</v>
      </c>
      <c r="F38" t="s">
        <v>171</v>
      </c>
      <c r="G38">
        <v>0</v>
      </c>
      <c r="H38" s="5">
        <v>1</v>
      </c>
      <c r="I38">
        <f>84+271.679</f>
        <v>355.67899999999997</v>
      </c>
      <c r="J38">
        <v>0</v>
      </c>
      <c r="K38">
        <v>75.527000000000001</v>
      </c>
      <c r="L38">
        <v>12.141</v>
      </c>
      <c r="M38">
        <v>0</v>
      </c>
      <c r="N38">
        <f t="shared" si="1"/>
        <v>443.34699999999998</v>
      </c>
      <c r="O38">
        <v>0</v>
      </c>
      <c r="P38" s="5">
        <v>0</v>
      </c>
      <c r="Q38">
        <v>0</v>
      </c>
      <c r="R38">
        <v>1</v>
      </c>
      <c r="S38">
        <v>21.196999999999999</v>
      </c>
      <c r="T38">
        <v>0</v>
      </c>
      <c r="U38" s="13">
        <v>340</v>
      </c>
    </row>
    <row r="39" spans="1:21" ht="19" x14ac:dyDescent="0.25">
      <c r="A39" s="24" t="s">
        <v>149</v>
      </c>
      <c r="B39" s="27">
        <v>1</v>
      </c>
      <c r="C39" s="7" t="s">
        <v>2</v>
      </c>
      <c r="D39" s="12">
        <v>44896</v>
      </c>
      <c r="E39" t="s">
        <v>202</v>
      </c>
      <c r="F39" t="s">
        <v>171</v>
      </c>
      <c r="G39">
        <v>0</v>
      </c>
      <c r="H39" s="5">
        <v>1</v>
      </c>
      <c r="I39">
        <f>60+270</f>
        <v>330</v>
      </c>
      <c r="J39">
        <v>0</v>
      </c>
      <c r="K39">
        <v>75.06</v>
      </c>
      <c r="L39">
        <v>10.912000000000001</v>
      </c>
      <c r="M39">
        <v>0</v>
      </c>
      <c r="N39">
        <f t="shared" si="1"/>
        <v>415.97199999999998</v>
      </c>
      <c r="O39">
        <v>0</v>
      </c>
      <c r="P39" s="5">
        <v>0</v>
      </c>
      <c r="Q39">
        <v>0</v>
      </c>
      <c r="R39">
        <v>1</v>
      </c>
      <c r="S39">
        <v>28.768000000000001</v>
      </c>
      <c r="T39">
        <v>0</v>
      </c>
      <c r="U39" s="13">
        <v>340</v>
      </c>
    </row>
    <row r="40" spans="1:21" ht="19" x14ac:dyDescent="0.25">
      <c r="A40" s="24" t="s">
        <v>86</v>
      </c>
      <c r="B40" s="27">
        <v>1</v>
      </c>
      <c r="C40" s="7" t="s">
        <v>2</v>
      </c>
      <c r="D40" s="12">
        <v>44896</v>
      </c>
      <c r="E40" t="s">
        <v>203</v>
      </c>
      <c r="F40" t="s">
        <v>171</v>
      </c>
      <c r="G40">
        <v>0</v>
      </c>
      <c r="H40" s="5">
        <v>1</v>
      </c>
      <c r="I40">
        <v>651</v>
      </c>
      <c r="J40">
        <v>0</v>
      </c>
      <c r="K40">
        <v>565</v>
      </c>
      <c r="L40">
        <v>5</v>
      </c>
      <c r="M40">
        <v>0</v>
      </c>
      <c r="N40">
        <f t="shared" si="1"/>
        <v>1221</v>
      </c>
      <c r="O40">
        <v>0</v>
      </c>
      <c r="P40" s="5">
        <v>0</v>
      </c>
      <c r="Q40">
        <v>1</v>
      </c>
      <c r="R40">
        <v>1</v>
      </c>
      <c r="S40">
        <v>450</v>
      </c>
      <c r="T40">
        <v>0</v>
      </c>
      <c r="U40" s="13">
        <v>160</v>
      </c>
    </row>
    <row r="41" spans="1:21" ht="19" x14ac:dyDescent="0.25">
      <c r="A41" s="24" t="s">
        <v>109</v>
      </c>
      <c r="B41" s="27">
        <v>1</v>
      </c>
      <c r="C41" s="8" t="s">
        <v>2</v>
      </c>
      <c r="D41" s="12">
        <v>44531</v>
      </c>
      <c r="E41" t="s">
        <v>204</v>
      </c>
      <c r="F41" t="s">
        <v>171</v>
      </c>
      <c r="G41">
        <v>0</v>
      </c>
      <c r="H41" s="5">
        <v>0</v>
      </c>
      <c r="I41">
        <v>168</v>
      </c>
      <c r="J41">
        <v>0</v>
      </c>
      <c r="K41">
        <v>140</v>
      </c>
      <c r="L41">
        <v>3</v>
      </c>
      <c r="M41">
        <v>0</v>
      </c>
      <c r="N41">
        <f t="shared" si="1"/>
        <v>311</v>
      </c>
      <c r="O41">
        <v>0</v>
      </c>
      <c r="P41" s="5">
        <v>0</v>
      </c>
      <c r="Q41">
        <v>0</v>
      </c>
      <c r="R41">
        <v>1</v>
      </c>
      <c r="S41">
        <v>45</v>
      </c>
      <c r="T41">
        <v>0</v>
      </c>
      <c r="U41" s="13">
        <v>0</v>
      </c>
    </row>
    <row r="42" spans="1:21" ht="19" x14ac:dyDescent="0.25">
      <c r="A42" s="24" t="s">
        <v>109</v>
      </c>
      <c r="B42" s="27">
        <v>1</v>
      </c>
      <c r="C42" s="8" t="s">
        <v>2</v>
      </c>
      <c r="D42" s="12">
        <v>44531</v>
      </c>
      <c r="E42" t="s">
        <v>205</v>
      </c>
      <c r="F42" t="s">
        <v>171</v>
      </c>
      <c r="G42">
        <v>0</v>
      </c>
      <c r="H42" s="5">
        <v>0</v>
      </c>
      <c r="I42">
        <v>110</v>
      </c>
      <c r="J42">
        <v>0</v>
      </c>
      <c r="K42">
        <v>140</v>
      </c>
      <c r="L42">
        <v>0</v>
      </c>
      <c r="M42">
        <v>0</v>
      </c>
      <c r="N42">
        <f t="shared" si="1"/>
        <v>250</v>
      </c>
      <c r="O42">
        <v>0</v>
      </c>
      <c r="P42" s="5">
        <v>0</v>
      </c>
      <c r="Q42">
        <v>0</v>
      </c>
      <c r="R42">
        <v>1</v>
      </c>
      <c r="S42">
        <v>309.99200000000002</v>
      </c>
      <c r="T42">
        <v>0</v>
      </c>
      <c r="U42" s="13">
        <v>0</v>
      </c>
    </row>
    <row r="43" spans="1:21" ht="19" x14ac:dyDescent="0.25">
      <c r="A43" s="24" t="s">
        <v>150</v>
      </c>
      <c r="B43" s="8">
        <v>0</v>
      </c>
      <c r="C43" s="8" t="s">
        <v>2</v>
      </c>
      <c r="D43" s="12">
        <v>44287</v>
      </c>
      <c r="E43" t="s">
        <v>206</v>
      </c>
      <c r="F43" t="s">
        <v>171</v>
      </c>
      <c r="G43">
        <v>0</v>
      </c>
      <c r="H43" s="5">
        <v>0</v>
      </c>
      <c r="I43">
        <v>177.958</v>
      </c>
      <c r="J43">
        <v>0</v>
      </c>
      <c r="K43">
        <v>0</v>
      </c>
      <c r="L43">
        <v>0</v>
      </c>
      <c r="M43">
        <v>0</v>
      </c>
      <c r="N43">
        <f t="shared" si="1"/>
        <v>177.958</v>
      </c>
      <c r="O43">
        <v>0</v>
      </c>
      <c r="P43" s="5">
        <v>0</v>
      </c>
      <c r="Q43">
        <v>0</v>
      </c>
      <c r="R43">
        <v>0</v>
      </c>
      <c r="S43">
        <v>0</v>
      </c>
      <c r="T43">
        <v>0</v>
      </c>
      <c r="U43" s="13">
        <v>0</v>
      </c>
    </row>
    <row r="44" spans="1:21" ht="19" hidden="1" x14ac:dyDescent="0.25">
      <c r="A44" s="25" t="s">
        <v>151</v>
      </c>
      <c r="B44" s="5"/>
      <c r="C44" s="7" t="s">
        <v>3</v>
      </c>
      <c r="H44" s="5"/>
      <c r="N44">
        <f t="shared" si="1"/>
        <v>0</v>
      </c>
      <c r="P44" s="5"/>
      <c r="U44" s="13"/>
    </row>
    <row r="45" spans="1:21" ht="19" x14ac:dyDescent="0.25">
      <c r="A45" s="24" t="s">
        <v>152</v>
      </c>
      <c r="B45" s="8">
        <v>0</v>
      </c>
      <c r="C45" s="7" t="s">
        <v>2</v>
      </c>
      <c r="D45" s="12">
        <v>45261</v>
      </c>
      <c r="E45" t="s">
        <v>207</v>
      </c>
      <c r="F45" t="s">
        <v>171</v>
      </c>
      <c r="G45">
        <v>1</v>
      </c>
      <c r="H45" s="5">
        <v>1</v>
      </c>
      <c r="I45">
        <v>250.62</v>
      </c>
      <c r="J45">
        <v>0</v>
      </c>
      <c r="K45">
        <v>0</v>
      </c>
      <c r="L45">
        <v>5.2629999999999999</v>
      </c>
      <c r="M45">
        <v>0</v>
      </c>
      <c r="N45">
        <f t="shared" si="1"/>
        <v>255.88300000000001</v>
      </c>
      <c r="O45">
        <v>0</v>
      </c>
      <c r="P45" s="5">
        <v>0</v>
      </c>
      <c r="Q45">
        <v>1</v>
      </c>
      <c r="R45">
        <v>1</v>
      </c>
      <c r="S45">
        <v>1450</v>
      </c>
      <c r="T45">
        <v>0</v>
      </c>
      <c r="U45" s="13">
        <v>0</v>
      </c>
    </row>
    <row r="46" spans="1:21" ht="19" x14ac:dyDescent="0.25">
      <c r="A46" s="24" t="s">
        <v>153</v>
      </c>
      <c r="B46" s="27">
        <v>1</v>
      </c>
      <c r="C46" s="7" t="s">
        <v>2</v>
      </c>
      <c r="D46" s="12">
        <v>44531</v>
      </c>
      <c r="E46" t="s">
        <v>208</v>
      </c>
      <c r="F46" t="s">
        <v>171</v>
      </c>
      <c r="G46">
        <v>1</v>
      </c>
      <c r="H46" s="5">
        <v>1</v>
      </c>
      <c r="I46">
        <v>1891</v>
      </c>
      <c r="J46">
        <v>0</v>
      </c>
      <c r="K46">
        <v>3315</v>
      </c>
      <c r="L46">
        <v>7</v>
      </c>
      <c r="M46">
        <v>0</v>
      </c>
      <c r="N46">
        <f t="shared" si="1"/>
        <v>5213</v>
      </c>
      <c r="O46">
        <v>0</v>
      </c>
      <c r="P46" s="5">
        <v>0</v>
      </c>
      <c r="Q46">
        <v>0</v>
      </c>
      <c r="R46">
        <v>1</v>
      </c>
      <c r="S46">
        <v>106.21599999999999</v>
      </c>
      <c r="T46">
        <v>0</v>
      </c>
      <c r="U46" s="13">
        <v>0</v>
      </c>
    </row>
    <row r="47" spans="1:21" ht="19" x14ac:dyDescent="0.25">
      <c r="A47" s="24" t="s">
        <v>158</v>
      </c>
      <c r="B47" s="27">
        <v>1</v>
      </c>
      <c r="C47" s="8" t="s">
        <v>2</v>
      </c>
      <c r="D47" s="12">
        <v>44896</v>
      </c>
      <c r="E47" t="s">
        <v>209</v>
      </c>
      <c r="F47" t="s">
        <v>171</v>
      </c>
      <c r="G47">
        <v>0</v>
      </c>
      <c r="H47" s="5">
        <v>0</v>
      </c>
      <c r="I47">
        <v>200</v>
      </c>
      <c r="J47">
        <v>0</v>
      </c>
      <c r="K47">
        <v>15</v>
      </c>
      <c r="L47">
        <v>2.9159999999999999</v>
      </c>
      <c r="M47">
        <v>0</v>
      </c>
      <c r="N47">
        <f t="shared" si="1"/>
        <v>217.916</v>
      </c>
      <c r="O47">
        <v>0</v>
      </c>
      <c r="P47" s="5">
        <v>0</v>
      </c>
      <c r="Q47">
        <v>0</v>
      </c>
      <c r="R47">
        <v>0</v>
      </c>
      <c r="S47">
        <v>0</v>
      </c>
      <c r="T47">
        <v>0</v>
      </c>
      <c r="U47" s="13">
        <v>0</v>
      </c>
    </row>
    <row r="48" spans="1:21" ht="19" x14ac:dyDescent="0.25">
      <c r="A48" s="24" t="s">
        <v>85</v>
      </c>
      <c r="B48" s="8">
        <v>0</v>
      </c>
      <c r="C48" s="8" t="s">
        <v>2</v>
      </c>
      <c r="D48" s="12">
        <v>44531</v>
      </c>
      <c r="E48" t="s">
        <v>210</v>
      </c>
      <c r="F48" t="s">
        <v>171</v>
      </c>
      <c r="G48">
        <v>0</v>
      </c>
      <c r="H48" s="5">
        <v>0</v>
      </c>
      <c r="I48">
        <v>260</v>
      </c>
      <c r="J48">
        <v>0</v>
      </c>
      <c r="K48">
        <v>0</v>
      </c>
      <c r="L48">
        <v>0</v>
      </c>
      <c r="M48">
        <v>0</v>
      </c>
      <c r="N48">
        <f t="shared" si="1"/>
        <v>260</v>
      </c>
      <c r="O48">
        <v>0</v>
      </c>
      <c r="P48" s="5">
        <v>0</v>
      </c>
      <c r="Q48">
        <v>0</v>
      </c>
      <c r="R48">
        <v>0</v>
      </c>
      <c r="S48">
        <v>0</v>
      </c>
      <c r="T48">
        <v>0</v>
      </c>
      <c r="U48" s="13">
        <v>0</v>
      </c>
    </row>
    <row r="49" spans="1:21" ht="19" hidden="1" x14ac:dyDescent="0.25">
      <c r="A49" s="25" t="s">
        <v>154</v>
      </c>
      <c r="B49" s="5"/>
      <c r="C49" s="7" t="s">
        <v>3</v>
      </c>
      <c r="H49" s="5"/>
      <c r="N49">
        <f t="shared" si="1"/>
        <v>0</v>
      </c>
      <c r="P49" s="5"/>
      <c r="U49" s="13"/>
    </row>
    <row r="50" spans="1:21" ht="19" x14ac:dyDescent="0.25">
      <c r="A50" s="24" t="s">
        <v>159</v>
      </c>
      <c r="B50" s="8">
        <v>0</v>
      </c>
      <c r="C50" s="8" t="s">
        <v>2</v>
      </c>
      <c r="D50" s="12">
        <v>44287</v>
      </c>
      <c r="E50" t="s">
        <v>235</v>
      </c>
      <c r="F50" t="s">
        <v>215</v>
      </c>
      <c r="G50">
        <v>0</v>
      </c>
      <c r="H50" s="5">
        <v>0</v>
      </c>
      <c r="I50">
        <v>129</v>
      </c>
      <c r="J50">
        <v>0</v>
      </c>
      <c r="K50">
        <v>0</v>
      </c>
      <c r="L50">
        <v>2</v>
      </c>
      <c r="M50">
        <v>0</v>
      </c>
      <c r="N50">
        <f t="shared" si="1"/>
        <v>131</v>
      </c>
      <c r="O50">
        <v>0</v>
      </c>
      <c r="P50" s="5">
        <v>191</v>
      </c>
      <c r="Q50">
        <v>0</v>
      </c>
      <c r="R50">
        <v>1</v>
      </c>
      <c r="S50">
        <v>5780.5</v>
      </c>
      <c r="T50">
        <v>0</v>
      </c>
      <c r="U50" s="13">
        <v>0</v>
      </c>
    </row>
    <row r="51" spans="1:21" ht="19" x14ac:dyDescent="0.25">
      <c r="A51" s="24" t="s">
        <v>159</v>
      </c>
      <c r="B51" s="8">
        <v>0</v>
      </c>
      <c r="C51" s="8" t="s">
        <v>2</v>
      </c>
      <c r="D51" s="12">
        <v>44531</v>
      </c>
      <c r="E51" t="s">
        <v>211</v>
      </c>
      <c r="F51" t="s">
        <v>171</v>
      </c>
      <c r="G51">
        <v>1</v>
      </c>
      <c r="H51" s="5">
        <v>0</v>
      </c>
      <c r="I51">
        <v>304</v>
      </c>
      <c r="J51">
        <v>0</v>
      </c>
      <c r="K51">
        <v>0</v>
      </c>
      <c r="L51">
        <v>6</v>
      </c>
      <c r="M51">
        <v>0</v>
      </c>
      <c r="N51">
        <f t="shared" si="1"/>
        <v>310</v>
      </c>
      <c r="O51">
        <v>0</v>
      </c>
      <c r="P51" s="5">
        <v>0</v>
      </c>
      <c r="Q51">
        <v>0</v>
      </c>
      <c r="R51">
        <v>1</v>
      </c>
      <c r="S51">
        <v>5514</v>
      </c>
      <c r="T51">
        <v>0</v>
      </c>
      <c r="U51" s="13">
        <v>0</v>
      </c>
    </row>
    <row r="52" spans="1:21" ht="19" x14ac:dyDescent="0.25">
      <c r="A52" s="24" t="s">
        <v>159</v>
      </c>
      <c r="B52" s="8">
        <v>0</v>
      </c>
      <c r="C52" s="8" t="s">
        <v>2</v>
      </c>
      <c r="D52" s="12">
        <v>44531</v>
      </c>
      <c r="E52" t="s">
        <v>212</v>
      </c>
      <c r="F52" t="s">
        <v>171</v>
      </c>
      <c r="G52">
        <v>0</v>
      </c>
      <c r="H52" s="5">
        <v>0</v>
      </c>
      <c r="I52">
        <v>240</v>
      </c>
      <c r="J52">
        <v>0</v>
      </c>
      <c r="K52">
        <v>0</v>
      </c>
      <c r="L52">
        <v>11</v>
      </c>
      <c r="M52">
        <v>0</v>
      </c>
      <c r="N52">
        <f t="shared" si="1"/>
        <v>251</v>
      </c>
      <c r="O52">
        <v>0</v>
      </c>
      <c r="P52" s="5">
        <v>0</v>
      </c>
      <c r="Q52">
        <v>0</v>
      </c>
      <c r="R52">
        <v>1</v>
      </c>
      <c r="S52">
        <v>614.70000000000005</v>
      </c>
      <c r="T52">
        <v>0</v>
      </c>
      <c r="U52" s="13">
        <v>0</v>
      </c>
    </row>
    <row r="53" spans="1:21" ht="19" hidden="1" x14ac:dyDescent="0.25">
      <c r="A53" s="25" t="s">
        <v>96</v>
      </c>
      <c r="B53" s="5"/>
      <c r="C53" s="7" t="s">
        <v>3</v>
      </c>
      <c r="H53" s="5"/>
      <c r="N53">
        <f t="shared" si="1"/>
        <v>0</v>
      </c>
      <c r="P53" s="5"/>
      <c r="U53" s="13"/>
    </row>
    <row r="54" spans="1:21" ht="19" x14ac:dyDescent="0.25">
      <c r="A54" s="24" t="s">
        <v>155</v>
      </c>
      <c r="B54" s="27">
        <v>1</v>
      </c>
      <c r="C54" s="7" t="s">
        <v>2</v>
      </c>
      <c r="D54" s="12">
        <v>44348</v>
      </c>
      <c r="E54" t="s">
        <v>234</v>
      </c>
      <c r="F54" t="s">
        <v>171</v>
      </c>
      <c r="G54">
        <v>0</v>
      </c>
      <c r="H54" s="5">
        <v>0</v>
      </c>
      <c r="I54">
        <v>315</v>
      </c>
      <c r="J54">
        <v>0</v>
      </c>
      <c r="K54">
        <v>0</v>
      </c>
      <c r="L54">
        <v>0</v>
      </c>
      <c r="M54">
        <v>0</v>
      </c>
      <c r="N54">
        <f t="shared" si="1"/>
        <v>315</v>
      </c>
      <c r="O54">
        <v>0</v>
      </c>
      <c r="P54" s="5">
        <v>0</v>
      </c>
      <c r="Q54">
        <v>0</v>
      </c>
      <c r="R54">
        <v>1</v>
      </c>
      <c r="S54">
        <v>38.381</v>
      </c>
      <c r="T54">
        <v>0</v>
      </c>
      <c r="U54" s="13">
        <v>31.780999999999999</v>
      </c>
    </row>
    <row r="55" spans="1:21" ht="19" x14ac:dyDescent="0.25">
      <c r="A55" s="24" t="s">
        <v>155</v>
      </c>
      <c r="B55" s="27">
        <v>1</v>
      </c>
      <c r="C55" s="7" t="s">
        <v>2</v>
      </c>
      <c r="D55" s="12">
        <v>44348</v>
      </c>
      <c r="E55" t="s">
        <v>213</v>
      </c>
      <c r="F55" t="s">
        <v>171</v>
      </c>
      <c r="G55">
        <v>1</v>
      </c>
      <c r="H55" s="5">
        <v>0</v>
      </c>
      <c r="I55">
        <v>660</v>
      </c>
      <c r="J55">
        <v>0</v>
      </c>
      <c r="K55">
        <v>0</v>
      </c>
      <c r="L55">
        <v>0</v>
      </c>
      <c r="M55">
        <v>0</v>
      </c>
      <c r="N55">
        <f t="shared" si="1"/>
        <v>660</v>
      </c>
      <c r="O55">
        <v>0</v>
      </c>
      <c r="P55" s="5">
        <v>0</v>
      </c>
      <c r="Q55">
        <v>0</v>
      </c>
      <c r="R55">
        <v>1</v>
      </c>
      <c r="S55">
        <v>85.537000000000006</v>
      </c>
      <c r="T55">
        <v>0</v>
      </c>
      <c r="U55" s="13">
        <v>0</v>
      </c>
    </row>
    <row r="56" spans="1:21" ht="19" x14ac:dyDescent="0.25">
      <c r="A56" s="24" t="s">
        <v>87</v>
      </c>
      <c r="B56" s="27">
        <v>1</v>
      </c>
      <c r="C56" s="7" t="s">
        <v>2</v>
      </c>
      <c r="D56" s="12">
        <v>45261</v>
      </c>
      <c r="E56" t="s">
        <v>214</v>
      </c>
      <c r="F56" t="s">
        <v>215</v>
      </c>
      <c r="G56">
        <v>1</v>
      </c>
      <c r="H56" s="5">
        <v>0</v>
      </c>
      <c r="I56">
        <v>758.33299999999997</v>
      </c>
      <c r="J56">
        <v>0</v>
      </c>
      <c r="K56">
        <v>365.89400000000001</v>
      </c>
      <c r="L56">
        <v>8.7110000000000003</v>
      </c>
      <c r="M56">
        <v>0</v>
      </c>
      <c r="N56">
        <f t="shared" si="1"/>
        <v>1132.9379999999999</v>
      </c>
      <c r="O56">
        <v>160.834</v>
      </c>
      <c r="P56" s="5">
        <v>0</v>
      </c>
      <c r="Q56">
        <v>1</v>
      </c>
      <c r="R56">
        <v>0</v>
      </c>
      <c r="S56">
        <v>0</v>
      </c>
      <c r="T56">
        <v>0</v>
      </c>
      <c r="U56" s="13">
        <v>0</v>
      </c>
    </row>
    <row r="57" spans="1:21" ht="19" hidden="1" x14ac:dyDescent="0.25">
      <c r="A57" s="25" t="s">
        <v>119</v>
      </c>
      <c r="B57" s="5"/>
      <c r="C57" s="7" t="s">
        <v>3</v>
      </c>
      <c r="H57" s="5"/>
      <c r="N57">
        <f t="shared" si="1"/>
        <v>0</v>
      </c>
      <c r="P57" s="5"/>
      <c r="U57" s="13"/>
    </row>
    <row r="58" spans="1:21" ht="19" x14ac:dyDescent="0.25">
      <c r="A58" s="24" t="s">
        <v>156</v>
      </c>
      <c r="B58" s="27">
        <v>1</v>
      </c>
      <c r="C58" s="7" t="s">
        <v>2</v>
      </c>
      <c r="D58" s="12">
        <v>44531</v>
      </c>
      <c r="E58" t="s">
        <v>216</v>
      </c>
      <c r="F58" t="s">
        <v>171</v>
      </c>
      <c r="G58">
        <v>0</v>
      </c>
      <c r="H58" s="5">
        <v>1</v>
      </c>
      <c r="I58">
        <v>1800</v>
      </c>
      <c r="J58">
        <v>0</v>
      </c>
      <c r="K58">
        <v>4155</v>
      </c>
      <c r="L58">
        <v>20.167999999999999</v>
      </c>
      <c r="M58">
        <v>0</v>
      </c>
      <c r="N58">
        <f t="shared" si="1"/>
        <v>5975.1679999999997</v>
      </c>
      <c r="O58">
        <v>1018.98</v>
      </c>
      <c r="P58" s="5">
        <v>0</v>
      </c>
      <c r="Q58">
        <v>1</v>
      </c>
      <c r="R58">
        <v>1</v>
      </c>
      <c r="S58">
        <v>23.8</v>
      </c>
      <c r="T58">
        <v>0</v>
      </c>
      <c r="U58" s="13">
        <v>3.3</v>
      </c>
    </row>
    <row r="59" spans="1:21" ht="19" hidden="1" x14ac:dyDescent="0.25">
      <c r="A59" s="25" t="s">
        <v>97</v>
      </c>
      <c r="B59" s="5"/>
      <c r="C59" s="7" t="s">
        <v>3</v>
      </c>
      <c r="H59" s="5"/>
      <c r="N59">
        <f t="shared" si="1"/>
        <v>0</v>
      </c>
      <c r="P59" s="5"/>
      <c r="U59" s="13"/>
    </row>
    <row r="60" spans="1:21" ht="19" x14ac:dyDescent="0.25">
      <c r="A60" s="24" t="s">
        <v>128</v>
      </c>
      <c r="B60" s="8">
        <v>0</v>
      </c>
      <c r="C60" s="8" t="s">
        <v>2</v>
      </c>
      <c r="D60" s="12">
        <v>45261</v>
      </c>
      <c r="E60" t="s">
        <v>220</v>
      </c>
      <c r="F60" t="s">
        <v>171</v>
      </c>
      <c r="G60">
        <v>1</v>
      </c>
      <c r="H60" s="5">
        <v>1</v>
      </c>
      <c r="I60">
        <v>464.26</v>
      </c>
      <c r="J60">
        <v>0</v>
      </c>
      <c r="K60">
        <v>205.55799999999999</v>
      </c>
      <c r="L60">
        <v>4.2220000000000004</v>
      </c>
      <c r="M60">
        <v>0</v>
      </c>
      <c r="N60">
        <f t="shared" si="1"/>
        <v>674.04</v>
      </c>
      <c r="O60">
        <v>220.24700000000001</v>
      </c>
      <c r="P60" s="5">
        <v>0</v>
      </c>
      <c r="Q60">
        <v>1</v>
      </c>
      <c r="R60">
        <v>1</v>
      </c>
      <c r="S60">
        <v>4937.8119999999999</v>
      </c>
      <c r="T60">
        <v>0</v>
      </c>
      <c r="U60" s="13">
        <v>0</v>
      </c>
    </row>
    <row r="61" spans="1:21" ht="19" x14ac:dyDescent="0.25">
      <c r="A61" s="24" t="s">
        <v>128</v>
      </c>
      <c r="B61" s="8">
        <v>0</v>
      </c>
      <c r="C61" s="8" t="s">
        <v>2</v>
      </c>
      <c r="D61" s="12">
        <v>45261</v>
      </c>
      <c r="E61" t="s">
        <v>221</v>
      </c>
      <c r="F61" t="s">
        <v>171</v>
      </c>
      <c r="G61">
        <v>0</v>
      </c>
      <c r="H61" s="5">
        <v>1</v>
      </c>
      <c r="I61">
        <v>464.26</v>
      </c>
      <c r="J61">
        <v>0</v>
      </c>
      <c r="K61">
        <v>205.55799999999999</v>
      </c>
      <c r="L61">
        <v>4.2220000000000004</v>
      </c>
      <c r="M61">
        <v>0</v>
      </c>
      <c r="N61">
        <f t="shared" si="1"/>
        <v>674.04</v>
      </c>
      <c r="O61">
        <v>220.24700000000001</v>
      </c>
      <c r="P61" s="5">
        <v>0</v>
      </c>
      <c r="Q61">
        <v>1</v>
      </c>
      <c r="R61">
        <v>1</v>
      </c>
      <c r="S61">
        <v>4678.7359999999999</v>
      </c>
      <c r="T61">
        <v>0</v>
      </c>
      <c r="U61" s="13">
        <v>0</v>
      </c>
    </row>
    <row r="62" spans="1:21" ht="19" hidden="1" x14ac:dyDescent="0.25">
      <c r="A62" s="25" t="s">
        <v>129</v>
      </c>
      <c r="B62" s="5"/>
      <c r="C62" s="7" t="s">
        <v>3</v>
      </c>
      <c r="H62" s="5"/>
      <c r="N62">
        <f t="shared" si="1"/>
        <v>0</v>
      </c>
      <c r="P62" s="5"/>
      <c r="U62" s="13"/>
    </row>
    <row r="63" spans="1:21" ht="19" hidden="1" x14ac:dyDescent="0.25">
      <c r="A63" s="25" t="s">
        <v>157</v>
      </c>
      <c r="B63" s="5"/>
      <c r="C63" s="7" t="s">
        <v>3</v>
      </c>
      <c r="H63" s="5"/>
      <c r="N63">
        <f t="shared" si="1"/>
        <v>0</v>
      </c>
      <c r="P63" s="5"/>
      <c r="U63" s="13"/>
    </row>
    <row r="64" spans="1:21" ht="19" x14ac:dyDescent="0.25">
      <c r="A64" s="24" t="s">
        <v>217</v>
      </c>
      <c r="B64" s="27">
        <v>1</v>
      </c>
      <c r="C64" s="7" t="s">
        <v>2</v>
      </c>
      <c r="D64" s="12">
        <v>44531</v>
      </c>
      <c r="E64" t="s">
        <v>222</v>
      </c>
      <c r="F64" t="s">
        <v>171</v>
      </c>
      <c r="G64">
        <v>0</v>
      </c>
      <c r="H64" s="5">
        <v>0</v>
      </c>
      <c r="I64">
        <v>570</v>
      </c>
      <c r="J64">
        <v>0</v>
      </c>
      <c r="K64">
        <v>228</v>
      </c>
      <c r="L64">
        <v>0</v>
      </c>
      <c r="M64">
        <v>368</v>
      </c>
      <c r="N64">
        <f t="shared" si="1"/>
        <v>1166</v>
      </c>
      <c r="O64">
        <v>0</v>
      </c>
      <c r="P64" s="5">
        <v>0</v>
      </c>
      <c r="Q64">
        <v>0</v>
      </c>
      <c r="R64">
        <v>0</v>
      </c>
      <c r="S64">
        <v>0</v>
      </c>
      <c r="T64">
        <v>0</v>
      </c>
      <c r="U64" s="13">
        <v>0</v>
      </c>
    </row>
    <row r="65" spans="1:21" ht="19" x14ac:dyDescent="0.25">
      <c r="A65" s="24" t="s">
        <v>5</v>
      </c>
      <c r="B65" s="27">
        <v>1</v>
      </c>
      <c r="C65" s="7" t="s">
        <v>2</v>
      </c>
      <c r="D65" s="12">
        <v>45261</v>
      </c>
      <c r="E65" t="s">
        <v>223</v>
      </c>
      <c r="F65" t="s">
        <v>171</v>
      </c>
      <c r="G65">
        <v>1</v>
      </c>
      <c r="H65" s="5">
        <v>1</v>
      </c>
      <c r="I65">
        <v>166.63399999999999</v>
      </c>
      <c r="J65">
        <v>0</v>
      </c>
      <c r="K65">
        <v>300</v>
      </c>
      <c r="L65">
        <v>3.5369999999999999</v>
      </c>
      <c r="M65">
        <v>0</v>
      </c>
      <c r="N65">
        <f t="shared" si="1"/>
        <v>470.17099999999999</v>
      </c>
      <c r="O65">
        <v>0</v>
      </c>
      <c r="P65" s="5">
        <v>0</v>
      </c>
      <c r="Q65">
        <v>1</v>
      </c>
      <c r="R65">
        <v>1</v>
      </c>
      <c r="S65">
        <v>7646.4880000000003</v>
      </c>
      <c r="T65">
        <v>0</v>
      </c>
      <c r="U65" s="13">
        <v>0</v>
      </c>
    </row>
    <row r="66" spans="1:21" ht="19" x14ac:dyDescent="0.25">
      <c r="A66" s="24" t="s">
        <v>5</v>
      </c>
      <c r="B66" s="27">
        <v>1</v>
      </c>
      <c r="C66" s="7" t="s">
        <v>2</v>
      </c>
      <c r="D66" s="12">
        <v>45261</v>
      </c>
      <c r="E66" t="s">
        <v>224</v>
      </c>
      <c r="F66" t="s">
        <v>215</v>
      </c>
      <c r="G66">
        <v>0</v>
      </c>
      <c r="H66" s="5">
        <v>1</v>
      </c>
      <c r="I66">
        <v>180.61199999999999</v>
      </c>
      <c r="J66">
        <v>0</v>
      </c>
      <c r="K66">
        <v>108.75</v>
      </c>
      <c r="L66">
        <v>2.0539999999999998</v>
      </c>
      <c r="M66">
        <v>0</v>
      </c>
      <c r="N66">
        <f t="shared" ref="N66:N97" si="2">SUM(I66:M66)</f>
        <v>291.41599999999994</v>
      </c>
      <c r="O66">
        <v>0</v>
      </c>
      <c r="P66" s="5">
        <v>0</v>
      </c>
      <c r="Q66">
        <v>1</v>
      </c>
      <c r="R66">
        <v>1</v>
      </c>
      <c r="S66">
        <v>2012.992</v>
      </c>
      <c r="T66">
        <v>0</v>
      </c>
      <c r="U66" s="13">
        <v>0</v>
      </c>
    </row>
    <row r="67" spans="1:21" ht="19" x14ac:dyDescent="0.25">
      <c r="A67" s="24" t="s">
        <v>5</v>
      </c>
      <c r="B67" s="27">
        <v>1</v>
      </c>
      <c r="C67" s="7" t="s">
        <v>2</v>
      </c>
      <c r="D67" s="12">
        <v>45261</v>
      </c>
      <c r="E67" t="s">
        <v>225</v>
      </c>
      <c r="F67" t="s">
        <v>171</v>
      </c>
      <c r="G67">
        <v>0</v>
      </c>
      <c r="H67" s="5">
        <v>1</v>
      </c>
      <c r="I67">
        <v>166.845</v>
      </c>
      <c r="J67">
        <v>0</v>
      </c>
      <c r="K67">
        <v>150</v>
      </c>
      <c r="L67">
        <v>3.3260000000000001</v>
      </c>
      <c r="M67">
        <v>0</v>
      </c>
      <c r="N67">
        <f t="shared" si="2"/>
        <v>320.17100000000005</v>
      </c>
      <c r="O67">
        <v>0</v>
      </c>
      <c r="P67" s="5">
        <v>0</v>
      </c>
      <c r="Q67">
        <v>1</v>
      </c>
      <c r="R67">
        <v>1</v>
      </c>
      <c r="S67">
        <v>11768.752</v>
      </c>
      <c r="T67">
        <v>0</v>
      </c>
      <c r="U67" s="13">
        <v>0</v>
      </c>
    </row>
    <row r="68" spans="1:21" s="4" customFormat="1" ht="19" x14ac:dyDescent="0.25">
      <c r="A68" s="24" t="s">
        <v>98</v>
      </c>
      <c r="B68" s="8">
        <v>0</v>
      </c>
      <c r="C68" s="8" t="s">
        <v>2</v>
      </c>
      <c r="D68" s="12">
        <v>44256</v>
      </c>
      <c r="E68" t="s">
        <v>301</v>
      </c>
      <c r="F68" t="s">
        <v>171</v>
      </c>
      <c r="G68">
        <v>0</v>
      </c>
      <c r="H68" s="5">
        <v>0</v>
      </c>
      <c r="I68">
        <v>123.288</v>
      </c>
      <c r="J68">
        <v>0</v>
      </c>
      <c r="K68">
        <v>0</v>
      </c>
      <c r="L68">
        <v>1.4970000000000001</v>
      </c>
      <c r="M68">
        <v>0</v>
      </c>
      <c r="N68">
        <f t="shared" si="2"/>
        <v>124.785</v>
      </c>
      <c r="O68">
        <v>0</v>
      </c>
      <c r="P68" s="5">
        <v>780.822</v>
      </c>
      <c r="Q68">
        <v>0</v>
      </c>
      <c r="R68">
        <v>0</v>
      </c>
      <c r="S68">
        <v>0</v>
      </c>
      <c r="T68">
        <v>0</v>
      </c>
      <c r="U68" s="13">
        <v>0</v>
      </c>
    </row>
    <row r="69" spans="1:21" s="4" customFormat="1" ht="19" x14ac:dyDescent="0.25">
      <c r="A69" s="24" t="s">
        <v>98</v>
      </c>
      <c r="B69" s="8">
        <v>0</v>
      </c>
      <c r="C69" s="8" t="s">
        <v>2</v>
      </c>
      <c r="D69" s="12">
        <v>45261</v>
      </c>
      <c r="E69" t="s">
        <v>302</v>
      </c>
      <c r="F69" t="s">
        <v>171</v>
      </c>
      <c r="G69">
        <v>0</v>
      </c>
      <c r="H69" s="5">
        <v>0</v>
      </c>
      <c r="I69">
        <v>318.46899999999999</v>
      </c>
      <c r="J69">
        <v>0</v>
      </c>
      <c r="K69">
        <v>830</v>
      </c>
      <c r="L69">
        <v>10.394</v>
      </c>
      <c r="M69">
        <v>0</v>
      </c>
      <c r="N69">
        <f t="shared" si="2"/>
        <v>1158.8630000000001</v>
      </c>
      <c r="O69">
        <v>39.767000000000003</v>
      </c>
      <c r="P69" s="5">
        <v>0</v>
      </c>
      <c r="Q69">
        <v>0</v>
      </c>
      <c r="R69">
        <v>0</v>
      </c>
      <c r="S69">
        <v>0</v>
      </c>
      <c r="T69">
        <v>0</v>
      </c>
      <c r="U69" s="13">
        <v>0</v>
      </c>
    </row>
    <row r="70" spans="1:21" ht="19" x14ac:dyDescent="0.25">
      <c r="A70" s="24" t="s">
        <v>6</v>
      </c>
      <c r="B70" s="8">
        <v>0</v>
      </c>
      <c r="C70" s="7" t="s">
        <v>2</v>
      </c>
      <c r="D70" s="12">
        <v>44531</v>
      </c>
      <c r="E70" t="s">
        <v>226</v>
      </c>
      <c r="F70" t="s">
        <v>171</v>
      </c>
      <c r="G70">
        <v>1</v>
      </c>
      <c r="H70" s="5">
        <v>0</v>
      </c>
      <c r="I70">
        <v>346</v>
      </c>
      <c r="J70">
        <v>0</v>
      </c>
      <c r="K70">
        <v>689</v>
      </c>
      <c r="L70">
        <v>11</v>
      </c>
      <c r="M70">
        <v>0</v>
      </c>
      <c r="N70">
        <f t="shared" si="2"/>
        <v>1046</v>
      </c>
      <c r="O70">
        <v>0</v>
      </c>
      <c r="P70" s="5">
        <v>0</v>
      </c>
      <c r="Q70">
        <v>0</v>
      </c>
      <c r="R70">
        <v>1</v>
      </c>
      <c r="S70">
        <v>800</v>
      </c>
      <c r="T70">
        <v>0</v>
      </c>
      <c r="U70" s="13">
        <v>0</v>
      </c>
    </row>
    <row r="71" spans="1:21" ht="19" x14ac:dyDescent="0.25">
      <c r="A71" s="24" t="s">
        <v>70</v>
      </c>
      <c r="B71" s="27">
        <v>1</v>
      </c>
      <c r="C71" s="7" t="s">
        <v>2</v>
      </c>
      <c r="D71" s="12">
        <v>44896</v>
      </c>
      <c r="E71" t="s">
        <v>227</v>
      </c>
      <c r="F71" t="s">
        <v>171</v>
      </c>
      <c r="G71">
        <v>0</v>
      </c>
      <c r="H71" s="5">
        <v>1</v>
      </c>
      <c r="I71">
        <v>1520</v>
      </c>
      <c r="J71">
        <v>0</v>
      </c>
      <c r="K71">
        <v>1450.6880000000001</v>
      </c>
      <c r="L71">
        <v>80.679000000000002</v>
      </c>
      <c r="M71">
        <v>166.667</v>
      </c>
      <c r="N71">
        <f t="shared" si="2"/>
        <v>3218.0340000000001</v>
      </c>
      <c r="O71">
        <v>115.967</v>
      </c>
      <c r="P71" s="5">
        <v>0</v>
      </c>
      <c r="Q71">
        <v>0</v>
      </c>
      <c r="R71">
        <v>1</v>
      </c>
      <c r="S71">
        <v>586.57799999999997</v>
      </c>
      <c r="T71">
        <v>47</v>
      </c>
      <c r="U71" s="13">
        <v>24</v>
      </c>
    </row>
    <row r="72" spans="1:21" ht="19" x14ac:dyDescent="0.25">
      <c r="A72" s="24" t="s">
        <v>130</v>
      </c>
      <c r="B72" s="8">
        <v>0</v>
      </c>
      <c r="C72" s="8" t="s">
        <v>2</v>
      </c>
      <c r="D72" s="12">
        <v>44896</v>
      </c>
      <c r="E72" t="s">
        <v>228</v>
      </c>
      <c r="F72" t="s">
        <v>171</v>
      </c>
      <c r="G72">
        <v>1</v>
      </c>
      <c r="H72" s="5">
        <v>0</v>
      </c>
      <c r="I72">
        <v>335</v>
      </c>
      <c r="J72">
        <v>0</v>
      </c>
      <c r="K72">
        <v>130</v>
      </c>
      <c r="L72">
        <v>23</v>
      </c>
      <c r="M72">
        <v>0</v>
      </c>
      <c r="N72">
        <f t="shared" si="2"/>
        <v>488</v>
      </c>
      <c r="O72">
        <v>0</v>
      </c>
      <c r="P72" s="5">
        <v>0</v>
      </c>
      <c r="Q72">
        <v>0</v>
      </c>
      <c r="R72">
        <v>1</v>
      </c>
      <c r="S72">
        <v>3158.201</v>
      </c>
      <c r="T72">
        <v>0</v>
      </c>
      <c r="U72" s="13">
        <v>0</v>
      </c>
    </row>
    <row r="73" spans="1:21" ht="19" x14ac:dyDescent="0.25">
      <c r="A73" s="24" t="s">
        <v>130</v>
      </c>
      <c r="B73" s="8">
        <v>0</v>
      </c>
      <c r="C73" s="8" t="s">
        <v>2</v>
      </c>
      <c r="D73" s="12">
        <v>44896</v>
      </c>
      <c r="E73" t="s">
        <v>229</v>
      </c>
      <c r="F73" t="s">
        <v>171</v>
      </c>
      <c r="G73">
        <v>0</v>
      </c>
      <c r="H73" s="5">
        <v>0</v>
      </c>
      <c r="I73">
        <v>335</v>
      </c>
      <c r="J73">
        <v>0</v>
      </c>
      <c r="K73">
        <v>130</v>
      </c>
      <c r="L73">
        <v>19</v>
      </c>
      <c r="M73">
        <v>0</v>
      </c>
      <c r="N73">
        <f t="shared" si="2"/>
        <v>484</v>
      </c>
      <c r="O73">
        <v>0</v>
      </c>
      <c r="P73" s="5">
        <v>0</v>
      </c>
      <c r="Q73">
        <v>0</v>
      </c>
      <c r="R73">
        <v>1</v>
      </c>
      <c r="S73">
        <v>3157.8510000000001</v>
      </c>
      <c r="T73">
        <v>0</v>
      </c>
      <c r="U73" s="13">
        <v>0</v>
      </c>
    </row>
    <row r="74" spans="1:21" ht="19" x14ac:dyDescent="0.25">
      <c r="A74" s="24" t="s">
        <v>71</v>
      </c>
      <c r="B74" s="27">
        <v>1</v>
      </c>
      <c r="C74" s="7" t="s">
        <v>2</v>
      </c>
      <c r="D74" s="12">
        <v>45261</v>
      </c>
      <c r="E74" t="s">
        <v>230</v>
      </c>
      <c r="F74" t="s">
        <v>171</v>
      </c>
      <c r="G74">
        <v>0</v>
      </c>
      <c r="H74" s="5">
        <v>0</v>
      </c>
      <c r="I74">
        <v>1600</v>
      </c>
      <c r="J74">
        <v>0</v>
      </c>
      <c r="K74">
        <v>4208</v>
      </c>
      <c r="L74">
        <v>44</v>
      </c>
      <c r="M74">
        <v>0</v>
      </c>
      <c r="N74">
        <f t="shared" si="2"/>
        <v>5852</v>
      </c>
      <c r="O74">
        <v>1614</v>
      </c>
      <c r="P74" s="5">
        <v>0</v>
      </c>
      <c r="Q74">
        <v>0</v>
      </c>
      <c r="R74">
        <v>1</v>
      </c>
      <c r="S74">
        <v>160.66900000000001</v>
      </c>
      <c r="T74">
        <v>68.289000000000001</v>
      </c>
      <c r="U74" s="13">
        <v>160.203</v>
      </c>
    </row>
    <row r="75" spans="1:21" ht="19" x14ac:dyDescent="0.25">
      <c r="A75" s="24" t="s">
        <v>72</v>
      </c>
      <c r="B75" s="27">
        <v>1</v>
      </c>
      <c r="C75" s="8" t="s">
        <v>2</v>
      </c>
      <c r="D75" s="12">
        <v>44287</v>
      </c>
      <c r="E75" t="s">
        <v>232</v>
      </c>
      <c r="F75" t="s">
        <v>171</v>
      </c>
      <c r="G75">
        <v>0</v>
      </c>
      <c r="H75" s="5">
        <v>1</v>
      </c>
      <c r="I75">
        <v>495.79599999999999</v>
      </c>
      <c r="J75">
        <v>0</v>
      </c>
      <c r="K75">
        <v>0</v>
      </c>
      <c r="L75">
        <v>22.181000000000001</v>
      </c>
      <c r="M75">
        <v>0</v>
      </c>
      <c r="N75">
        <f t="shared" si="2"/>
        <v>517.97699999999998</v>
      </c>
      <c r="O75">
        <v>0</v>
      </c>
      <c r="P75" s="5">
        <v>2750</v>
      </c>
      <c r="Q75">
        <v>0</v>
      </c>
      <c r="R75">
        <v>1</v>
      </c>
      <c r="S75">
        <v>182</v>
      </c>
      <c r="T75">
        <v>182</v>
      </c>
      <c r="U75" s="13">
        <v>364</v>
      </c>
    </row>
    <row r="76" spans="1:21" ht="19" x14ac:dyDescent="0.25">
      <c r="A76" s="24" t="s">
        <v>72</v>
      </c>
      <c r="B76" s="27">
        <v>1</v>
      </c>
      <c r="C76" s="7" t="s">
        <v>2</v>
      </c>
      <c r="D76" s="12">
        <v>45383</v>
      </c>
      <c r="E76" t="s">
        <v>233</v>
      </c>
      <c r="F76" t="s">
        <v>171</v>
      </c>
      <c r="G76">
        <v>0</v>
      </c>
      <c r="H76" s="5">
        <v>1</v>
      </c>
      <c r="I76">
        <v>663.17200000000003</v>
      </c>
      <c r="J76">
        <v>0</v>
      </c>
      <c r="K76">
        <v>673.97400000000005</v>
      </c>
      <c r="L76">
        <v>5.1040000000000001</v>
      </c>
      <c r="M76">
        <v>0</v>
      </c>
      <c r="N76">
        <f t="shared" si="2"/>
        <v>1342.2500000000002</v>
      </c>
      <c r="O76">
        <v>1108.075</v>
      </c>
      <c r="P76" s="5">
        <v>0</v>
      </c>
      <c r="Q76">
        <v>0</v>
      </c>
      <c r="R76">
        <v>1</v>
      </c>
      <c r="S76">
        <v>50.08</v>
      </c>
      <c r="T76">
        <v>0</v>
      </c>
      <c r="U76" s="13">
        <v>56</v>
      </c>
    </row>
    <row r="77" spans="1:21" ht="19" x14ac:dyDescent="0.25">
      <c r="A77" s="24" t="s">
        <v>132</v>
      </c>
      <c r="B77" s="8">
        <v>0</v>
      </c>
      <c r="C77" s="7" t="s">
        <v>2</v>
      </c>
      <c r="D77" s="12">
        <v>44256</v>
      </c>
      <c r="E77" t="s">
        <v>237</v>
      </c>
      <c r="F77" t="s">
        <v>171</v>
      </c>
      <c r="G77">
        <v>0</v>
      </c>
      <c r="H77" s="5">
        <v>1</v>
      </c>
      <c r="I77">
        <v>100</v>
      </c>
      <c r="J77">
        <v>0</v>
      </c>
      <c r="K77">
        <v>0</v>
      </c>
      <c r="L77">
        <v>0</v>
      </c>
      <c r="M77">
        <v>1150</v>
      </c>
      <c r="N77">
        <f t="shared" si="2"/>
        <v>1250</v>
      </c>
      <c r="O77">
        <v>0</v>
      </c>
      <c r="P77" s="5">
        <v>120</v>
      </c>
      <c r="Q77">
        <v>0</v>
      </c>
      <c r="R77">
        <v>1</v>
      </c>
      <c r="S77">
        <v>503.77</v>
      </c>
      <c r="T77">
        <v>0</v>
      </c>
      <c r="U77" s="13">
        <v>0</v>
      </c>
    </row>
    <row r="78" spans="1:21" ht="19" x14ac:dyDescent="0.25">
      <c r="A78" s="24" t="s">
        <v>132</v>
      </c>
      <c r="B78" s="8">
        <v>0</v>
      </c>
      <c r="C78" s="7" t="s">
        <v>2</v>
      </c>
      <c r="D78" s="12">
        <v>44896</v>
      </c>
      <c r="E78" t="s">
        <v>238</v>
      </c>
      <c r="F78" t="s">
        <v>171</v>
      </c>
      <c r="G78">
        <v>0</v>
      </c>
      <c r="H78" s="5">
        <v>1</v>
      </c>
      <c r="I78">
        <v>295</v>
      </c>
      <c r="J78">
        <v>0</v>
      </c>
      <c r="K78">
        <v>184</v>
      </c>
      <c r="L78">
        <v>3</v>
      </c>
      <c r="M78">
        <v>114</v>
      </c>
      <c r="N78">
        <f t="shared" si="2"/>
        <v>596</v>
      </c>
      <c r="O78">
        <v>45</v>
      </c>
      <c r="P78" s="5">
        <v>0</v>
      </c>
      <c r="Q78">
        <v>0</v>
      </c>
      <c r="R78">
        <v>1</v>
      </c>
      <c r="S78">
        <v>74.25</v>
      </c>
      <c r="T78">
        <v>0</v>
      </c>
      <c r="U78" s="13">
        <v>38.799999999999997</v>
      </c>
    </row>
    <row r="79" spans="1:21" ht="19" hidden="1" x14ac:dyDescent="0.25">
      <c r="A79" s="25" t="s">
        <v>73</v>
      </c>
      <c r="B79" s="5"/>
      <c r="C79" s="7" t="s">
        <v>3</v>
      </c>
      <c r="H79" s="5"/>
      <c r="N79">
        <f t="shared" si="2"/>
        <v>0</v>
      </c>
      <c r="P79" s="5"/>
      <c r="U79" s="13"/>
    </row>
    <row r="80" spans="1:21" ht="19" x14ac:dyDescent="0.25">
      <c r="A80" s="24" t="s">
        <v>133</v>
      </c>
      <c r="B80" s="8">
        <v>0</v>
      </c>
      <c r="C80" s="8" t="s">
        <v>2</v>
      </c>
      <c r="D80" s="12">
        <v>45261</v>
      </c>
      <c r="E80" t="s">
        <v>239</v>
      </c>
      <c r="F80" t="s">
        <v>171</v>
      </c>
      <c r="G80">
        <v>1</v>
      </c>
      <c r="H80" s="5">
        <v>0</v>
      </c>
      <c r="I80">
        <v>366.17700000000002</v>
      </c>
      <c r="J80">
        <v>0</v>
      </c>
      <c r="K80">
        <v>150</v>
      </c>
      <c r="L80">
        <v>0</v>
      </c>
      <c r="M80">
        <v>0</v>
      </c>
      <c r="N80">
        <f t="shared" si="2"/>
        <v>516.17700000000002</v>
      </c>
      <c r="O80">
        <v>0</v>
      </c>
      <c r="P80" s="5">
        <v>0</v>
      </c>
      <c r="Q80">
        <v>0</v>
      </c>
      <c r="R80">
        <v>1</v>
      </c>
      <c r="S80">
        <v>316.834</v>
      </c>
      <c r="T80">
        <v>0</v>
      </c>
      <c r="U80" s="13">
        <v>0</v>
      </c>
    </row>
    <row r="81" spans="1:21" ht="19" hidden="1" x14ac:dyDescent="0.25">
      <c r="A81" s="25" t="s">
        <v>74</v>
      </c>
      <c r="B81" s="5"/>
      <c r="C81" s="7" t="s">
        <v>3</v>
      </c>
      <c r="H81" s="5"/>
      <c r="N81">
        <f t="shared" si="2"/>
        <v>0</v>
      </c>
      <c r="P81" s="5"/>
      <c r="U81" s="13"/>
    </row>
    <row r="82" spans="1:21" ht="19" x14ac:dyDescent="0.25">
      <c r="A82" s="24" t="s">
        <v>7</v>
      </c>
      <c r="B82" s="8">
        <v>0</v>
      </c>
      <c r="C82" s="8" t="s">
        <v>2</v>
      </c>
      <c r="D82" s="12">
        <v>44896</v>
      </c>
      <c r="E82" t="s">
        <v>240</v>
      </c>
      <c r="F82" t="s">
        <v>171</v>
      </c>
      <c r="G82">
        <v>1</v>
      </c>
      <c r="H82" s="5">
        <v>0</v>
      </c>
      <c r="I82">
        <v>226</v>
      </c>
      <c r="J82">
        <v>0</v>
      </c>
      <c r="K82">
        <v>0</v>
      </c>
      <c r="L82">
        <v>0</v>
      </c>
      <c r="M82">
        <v>0</v>
      </c>
      <c r="N82">
        <f t="shared" si="2"/>
        <v>226</v>
      </c>
      <c r="O82">
        <v>0</v>
      </c>
      <c r="P82" s="5">
        <v>0</v>
      </c>
      <c r="Q82">
        <v>0</v>
      </c>
      <c r="R82">
        <v>1</v>
      </c>
      <c r="S82">
        <v>2665.5160000000001</v>
      </c>
      <c r="T82">
        <v>0</v>
      </c>
      <c r="U82" s="13">
        <v>0</v>
      </c>
    </row>
    <row r="83" spans="1:21" ht="19" x14ac:dyDescent="0.25">
      <c r="A83" s="24" t="s">
        <v>123</v>
      </c>
      <c r="B83" s="27">
        <v>1</v>
      </c>
      <c r="C83" s="7" t="s">
        <v>2</v>
      </c>
      <c r="D83" s="12">
        <v>45261</v>
      </c>
      <c r="E83" t="s">
        <v>241</v>
      </c>
      <c r="F83" t="s">
        <v>171</v>
      </c>
      <c r="G83">
        <v>0</v>
      </c>
      <c r="H83" s="5">
        <v>1</v>
      </c>
      <c r="I83">
        <v>1200</v>
      </c>
      <c r="J83">
        <v>0</v>
      </c>
      <c r="K83">
        <v>734.4</v>
      </c>
      <c r="L83">
        <v>5.2439999999999998</v>
      </c>
      <c r="M83">
        <v>0</v>
      </c>
      <c r="N83">
        <f t="shared" si="2"/>
        <v>1939.644</v>
      </c>
      <c r="O83">
        <v>117.51900000000001</v>
      </c>
      <c r="P83" s="5">
        <v>0</v>
      </c>
      <c r="Q83">
        <v>0</v>
      </c>
      <c r="R83">
        <v>1</v>
      </c>
      <c r="S83">
        <v>13694.563</v>
      </c>
      <c r="T83">
        <v>0</v>
      </c>
      <c r="U83" s="13">
        <v>0</v>
      </c>
    </row>
    <row r="84" spans="1:21" ht="19" hidden="1" x14ac:dyDescent="0.25">
      <c r="A84" s="25" t="s">
        <v>8</v>
      </c>
      <c r="B84" s="5"/>
      <c r="C84" s="7" t="s">
        <v>3</v>
      </c>
      <c r="H84" s="5"/>
      <c r="N84">
        <f t="shared" si="2"/>
        <v>0</v>
      </c>
      <c r="P84" s="5"/>
      <c r="U84" s="13"/>
    </row>
    <row r="85" spans="1:21" ht="19" x14ac:dyDescent="0.25">
      <c r="A85" s="24" t="s">
        <v>110</v>
      </c>
      <c r="B85" s="27">
        <v>1</v>
      </c>
      <c r="C85" s="7" t="s">
        <v>2</v>
      </c>
      <c r="D85" s="12">
        <v>44531</v>
      </c>
      <c r="E85" t="s">
        <v>242</v>
      </c>
      <c r="F85" t="s">
        <v>171</v>
      </c>
      <c r="G85">
        <v>0</v>
      </c>
      <c r="H85" s="5">
        <v>1</v>
      </c>
      <c r="I85">
        <v>351.20699999999999</v>
      </c>
      <c r="J85">
        <v>0</v>
      </c>
      <c r="K85">
        <v>213.38</v>
      </c>
      <c r="L85">
        <v>3.7789999999999999</v>
      </c>
      <c r="M85">
        <v>0</v>
      </c>
      <c r="N85">
        <f t="shared" si="2"/>
        <v>568.36599999999999</v>
      </c>
      <c r="O85">
        <v>0</v>
      </c>
      <c r="P85" s="5">
        <v>0</v>
      </c>
      <c r="Q85">
        <v>0</v>
      </c>
      <c r="R85">
        <v>0</v>
      </c>
      <c r="S85">
        <v>0</v>
      </c>
      <c r="T85">
        <v>0</v>
      </c>
      <c r="U85" s="13">
        <v>0</v>
      </c>
    </row>
    <row r="86" spans="1:21" ht="19" x14ac:dyDescent="0.25">
      <c r="A86" s="24" t="s">
        <v>75</v>
      </c>
      <c r="B86" s="8">
        <v>0</v>
      </c>
      <c r="C86" s="8" t="s">
        <v>2</v>
      </c>
      <c r="D86" s="12">
        <v>45261</v>
      </c>
      <c r="E86" t="s">
        <v>243</v>
      </c>
      <c r="F86" t="s">
        <v>171</v>
      </c>
      <c r="G86">
        <v>1</v>
      </c>
      <c r="H86" s="5">
        <v>1</v>
      </c>
      <c r="I86">
        <v>380</v>
      </c>
      <c r="J86">
        <v>0</v>
      </c>
      <c r="K86">
        <v>67.335999999999999</v>
      </c>
      <c r="L86">
        <v>0</v>
      </c>
      <c r="M86">
        <v>0</v>
      </c>
      <c r="N86">
        <f t="shared" si="2"/>
        <v>447.33600000000001</v>
      </c>
      <c r="O86">
        <v>0</v>
      </c>
      <c r="P86" s="5">
        <v>0</v>
      </c>
      <c r="Q86">
        <v>0</v>
      </c>
      <c r="R86">
        <v>1</v>
      </c>
      <c r="S86">
        <v>33206.173000000003</v>
      </c>
      <c r="T86">
        <v>0</v>
      </c>
      <c r="U86" s="13">
        <v>0</v>
      </c>
    </row>
    <row r="87" spans="1:21" ht="19" x14ac:dyDescent="0.25">
      <c r="A87" s="24" t="s">
        <v>9</v>
      </c>
      <c r="B87" s="27">
        <v>1</v>
      </c>
      <c r="C87" s="7" t="s">
        <v>2</v>
      </c>
      <c r="D87" s="12">
        <v>44896</v>
      </c>
      <c r="E87" t="s">
        <v>244</v>
      </c>
      <c r="F87" t="s">
        <v>171</v>
      </c>
      <c r="G87">
        <v>0</v>
      </c>
      <c r="H87" s="5">
        <v>1</v>
      </c>
      <c r="I87">
        <v>304.95600000000002</v>
      </c>
      <c r="J87">
        <v>1</v>
      </c>
      <c r="K87">
        <v>150</v>
      </c>
      <c r="L87">
        <v>11.782</v>
      </c>
      <c r="M87">
        <v>0</v>
      </c>
      <c r="N87">
        <f t="shared" si="2"/>
        <v>467.738</v>
      </c>
      <c r="O87">
        <v>0</v>
      </c>
      <c r="P87" s="5">
        <v>0</v>
      </c>
      <c r="Q87">
        <v>0</v>
      </c>
      <c r="R87">
        <v>0</v>
      </c>
      <c r="S87">
        <v>0</v>
      </c>
      <c r="T87">
        <v>0</v>
      </c>
      <c r="U87" s="13">
        <v>0</v>
      </c>
    </row>
    <row r="88" spans="1:21" ht="19" x14ac:dyDescent="0.25">
      <c r="A88" s="24" t="s">
        <v>10</v>
      </c>
      <c r="B88" s="27">
        <v>1</v>
      </c>
      <c r="C88" s="7" t="s">
        <v>2</v>
      </c>
      <c r="D88" s="12">
        <v>44531</v>
      </c>
      <c r="E88" t="s">
        <v>246</v>
      </c>
      <c r="F88" t="s">
        <v>171</v>
      </c>
      <c r="G88">
        <v>0</v>
      </c>
      <c r="H88" s="5">
        <v>0</v>
      </c>
      <c r="I88">
        <v>756.928</v>
      </c>
      <c r="J88">
        <v>0</v>
      </c>
      <c r="K88">
        <v>482.923</v>
      </c>
      <c r="L88">
        <v>11.933999999999999</v>
      </c>
      <c r="M88">
        <v>0</v>
      </c>
      <c r="N88">
        <f t="shared" si="2"/>
        <v>1251.7850000000001</v>
      </c>
      <c r="O88">
        <v>0</v>
      </c>
      <c r="P88" s="5">
        <v>0</v>
      </c>
      <c r="Q88">
        <v>1</v>
      </c>
      <c r="R88">
        <v>0</v>
      </c>
      <c r="S88">
        <v>0</v>
      </c>
      <c r="T88">
        <v>0</v>
      </c>
      <c r="U88" s="13">
        <v>0</v>
      </c>
    </row>
    <row r="89" spans="1:21" ht="19" hidden="1" x14ac:dyDescent="0.25">
      <c r="A89" s="25" t="s">
        <v>11</v>
      </c>
      <c r="B89" s="5"/>
      <c r="C89" s="7" t="s">
        <v>3</v>
      </c>
      <c r="H89" s="5"/>
      <c r="N89">
        <f t="shared" si="2"/>
        <v>0</v>
      </c>
      <c r="P89" s="5"/>
      <c r="U89" s="13"/>
    </row>
    <row r="90" spans="1:21" ht="19" hidden="1" x14ac:dyDescent="0.25">
      <c r="A90" s="25" t="s">
        <v>12</v>
      </c>
      <c r="B90" s="5"/>
      <c r="C90" s="7" t="s">
        <v>3</v>
      </c>
      <c r="H90" s="5"/>
      <c r="N90">
        <f t="shared" si="2"/>
        <v>0</v>
      </c>
      <c r="P90" s="5"/>
      <c r="U90" s="13"/>
    </row>
    <row r="91" spans="1:21" ht="19" hidden="1" x14ac:dyDescent="0.25">
      <c r="A91" s="25" t="s">
        <v>13</v>
      </c>
      <c r="B91" s="5"/>
      <c r="C91" s="7" t="s">
        <v>3</v>
      </c>
      <c r="H91" s="5"/>
      <c r="N91">
        <f t="shared" si="2"/>
        <v>0</v>
      </c>
      <c r="P91" s="5"/>
      <c r="U91" s="13"/>
    </row>
    <row r="92" spans="1:21" ht="19" hidden="1" x14ac:dyDescent="0.25">
      <c r="A92" s="25" t="s">
        <v>99</v>
      </c>
      <c r="B92" s="5"/>
      <c r="C92" s="7" t="s">
        <v>3</v>
      </c>
      <c r="H92" s="5"/>
      <c r="N92">
        <f t="shared" si="2"/>
        <v>0</v>
      </c>
      <c r="P92" s="5"/>
      <c r="U92" s="13"/>
    </row>
    <row r="93" spans="1:21" ht="19" hidden="1" x14ac:dyDescent="0.25">
      <c r="A93" s="25" t="s">
        <v>14</v>
      </c>
      <c r="B93" s="5"/>
      <c r="C93" s="7" t="s">
        <v>3</v>
      </c>
      <c r="H93" s="5"/>
      <c r="N93">
        <f t="shared" si="2"/>
        <v>0</v>
      </c>
      <c r="P93" s="5"/>
      <c r="U93" s="13"/>
    </row>
    <row r="94" spans="1:21" ht="19" x14ac:dyDescent="0.25">
      <c r="A94" s="24" t="s">
        <v>76</v>
      </c>
      <c r="B94" s="27">
        <v>1</v>
      </c>
      <c r="C94" s="7" t="s">
        <v>2</v>
      </c>
      <c r="D94" s="12">
        <v>44896</v>
      </c>
      <c r="E94" t="s">
        <v>247</v>
      </c>
      <c r="F94" t="s">
        <v>171</v>
      </c>
      <c r="G94">
        <v>0</v>
      </c>
      <c r="H94" s="5">
        <v>1</v>
      </c>
      <c r="I94">
        <v>385.625</v>
      </c>
      <c r="J94">
        <v>0</v>
      </c>
      <c r="K94">
        <v>404.44200000000001</v>
      </c>
      <c r="L94">
        <v>32.726999999999997</v>
      </c>
      <c r="M94">
        <v>1.8839999999999999</v>
      </c>
      <c r="N94">
        <f t="shared" si="2"/>
        <v>824.678</v>
      </c>
      <c r="O94">
        <v>0</v>
      </c>
      <c r="P94" s="5">
        <v>0</v>
      </c>
      <c r="Q94">
        <v>0</v>
      </c>
      <c r="R94">
        <v>0</v>
      </c>
      <c r="S94">
        <v>0</v>
      </c>
      <c r="T94">
        <v>0</v>
      </c>
      <c r="U94" s="13">
        <v>0</v>
      </c>
    </row>
    <row r="95" spans="1:21" ht="19" x14ac:dyDescent="0.25">
      <c r="A95" s="24" t="s">
        <v>100</v>
      </c>
      <c r="B95" s="8">
        <v>0</v>
      </c>
      <c r="C95" s="8" t="s">
        <v>2</v>
      </c>
      <c r="D95" s="12">
        <v>44531</v>
      </c>
      <c r="E95" t="s">
        <v>248</v>
      </c>
      <c r="F95" t="s">
        <v>171</v>
      </c>
      <c r="G95">
        <v>0</v>
      </c>
      <c r="H95" s="5">
        <v>0</v>
      </c>
      <c r="I95">
        <v>378.404</v>
      </c>
      <c r="J95">
        <v>0</v>
      </c>
      <c r="K95">
        <v>0</v>
      </c>
      <c r="L95">
        <v>17.393999999999998</v>
      </c>
      <c r="M95">
        <v>0</v>
      </c>
      <c r="N95">
        <f t="shared" si="2"/>
        <v>395.798</v>
      </c>
      <c r="O95">
        <v>0</v>
      </c>
      <c r="P95" s="5">
        <v>641.73900000000003</v>
      </c>
      <c r="Q95">
        <v>0</v>
      </c>
      <c r="R95">
        <v>0</v>
      </c>
      <c r="S95">
        <v>0</v>
      </c>
      <c r="T95">
        <v>0</v>
      </c>
      <c r="U95" s="13">
        <v>0</v>
      </c>
    </row>
    <row r="96" spans="1:21" ht="19" hidden="1" x14ac:dyDescent="0.25">
      <c r="A96" s="25" t="s">
        <v>15</v>
      </c>
      <c r="B96" s="5"/>
      <c r="C96" s="7" t="s">
        <v>3</v>
      </c>
      <c r="H96" s="5"/>
      <c r="N96">
        <f t="shared" si="2"/>
        <v>0</v>
      </c>
      <c r="P96" s="5"/>
      <c r="U96" s="13"/>
    </row>
    <row r="97" spans="1:21" ht="19" x14ac:dyDescent="0.25">
      <c r="A97" s="24" t="s">
        <v>17</v>
      </c>
      <c r="B97" s="8">
        <v>0</v>
      </c>
      <c r="C97" s="8" t="s">
        <v>2</v>
      </c>
      <c r="D97" s="12">
        <v>44896</v>
      </c>
      <c r="E97" t="s">
        <v>249</v>
      </c>
      <c r="F97" t="s">
        <v>171</v>
      </c>
      <c r="G97">
        <v>1</v>
      </c>
      <c r="H97" s="5">
        <v>0</v>
      </c>
      <c r="I97">
        <v>1545</v>
      </c>
      <c r="J97">
        <v>0</v>
      </c>
      <c r="K97">
        <v>1000</v>
      </c>
      <c r="L97">
        <v>0</v>
      </c>
      <c r="M97">
        <v>186</v>
      </c>
      <c r="N97">
        <f t="shared" si="2"/>
        <v>2731</v>
      </c>
      <c r="O97">
        <v>1611</v>
      </c>
      <c r="P97" s="5">
        <v>7443</v>
      </c>
      <c r="Q97">
        <v>1</v>
      </c>
      <c r="R97">
        <v>1</v>
      </c>
      <c r="S97">
        <v>635.23299999999995</v>
      </c>
      <c r="T97">
        <v>0</v>
      </c>
      <c r="U97" s="13">
        <v>0</v>
      </c>
    </row>
    <row r="98" spans="1:21" ht="19" x14ac:dyDescent="0.25">
      <c r="A98" s="24" t="s">
        <v>18</v>
      </c>
      <c r="B98" s="8">
        <v>0</v>
      </c>
      <c r="C98" s="8" t="s">
        <v>2</v>
      </c>
      <c r="D98" s="12">
        <v>44531</v>
      </c>
      <c r="E98" t="s">
        <v>250</v>
      </c>
      <c r="F98" t="s">
        <v>171</v>
      </c>
      <c r="G98">
        <v>1</v>
      </c>
      <c r="H98" s="5">
        <v>0</v>
      </c>
      <c r="I98">
        <v>255.255</v>
      </c>
      <c r="J98">
        <v>0</v>
      </c>
      <c r="K98">
        <v>8</v>
      </c>
      <c r="L98">
        <v>5.7649999999999997</v>
      </c>
      <c r="M98">
        <v>0</v>
      </c>
      <c r="N98">
        <f t="shared" ref="N98:N129" si="3">SUM(I98:M98)</f>
        <v>269.02</v>
      </c>
      <c r="O98">
        <v>0</v>
      </c>
      <c r="P98" s="5">
        <v>0</v>
      </c>
      <c r="Q98">
        <v>0</v>
      </c>
      <c r="R98">
        <v>1</v>
      </c>
      <c r="S98">
        <v>560.57100000000003</v>
      </c>
      <c r="T98">
        <v>0</v>
      </c>
      <c r="U98" s="13">
        <v>0</v>
      </c>
    </row>
    <row r="99" spans="1:21" ht="19" x14ac:dyDescent="0.25">
      <c r="A99" s="24" t="s">
        <v>77</v>
      </c>
      <c r="B99" s="27">
        <v>1</v>
      </c>
      <c r="C99" s="8" t="s">
        <v>2</v>
      </c>
      <c r="D99" s="12">
        <v>44531</v>
      </c>
      <c r="E99" t="s">
        <v>251</v>
      </c>
      <c r="F99" t="s">
        <v>171</v>
      </c>
      <c r="G99">
        <v>0</v>
      </c>
      <c r="H99" s="5">
        <v>1</v>
      </c>
      <c r="I99">
        <v>260.39999999999998</v>
      </c>
      <c r="J99">
        <v>0</v>
      </c>
      <c r="K99">
        <v>238</v>
      </c>
      <c r="L99">
        <v>1.95</v>
      </c>
      <c r="M99">
        <v>0</v>
      </c>
      <c r="N99">
        <f t="shared" si="3"/>
        <v>500.34999999999997</v>
      </c>
      <c r="O99">
        <v>0</v>
      </c>
      <c r="P99" s="5">
        <v>0</v>
      </c>
      <c r="Q99">
        <v>0</v>
      </c>
      <c r="R99">
        <v>0</v>
      </c>
      <c r="S99">
        <v>0</v>
      </c>
      <c r="T99">
        <v>0</v>
      </c>
      <c r="U99" s="13">
        <v>0</v>
      </c>
    </row>
    <row r="100" spans="1:21" ht="19" hidden="1" x14ac:dyDescent="0.25">
      <c r="A100" s="25" t="s">
        <v>19</v>
      </c>
      <c r="B100" s="5"/>
      <c r="C100" s="7" t="s">
        <v>3</v>
      </c>
      <c r="H100" s="5"/>
      <c r="N100">
        <f t="shared" si="3"/>
        <v>0</v>
      </c>
      <c r="P100" s="5"/>
      <c r="U100" s="13"/>
    </row>
    <row r="101" spans="1:21" ht="19" hidden="1" x14ac:dyDescent="0.25">
      <c r="A101" s="25" t="s">
        <v>19</v>
      </c>
      <c r="B101" s="5"/>
      <c r="C101" s="7" t="s">
        <v>3</v>
      </c>
      <c r="H101" s="5"/>
      <c r="N101">
        <f t="shared" si="3"/>
        <v>0</v>
      </c>
      <c r="P101" s="5"/>
      <c r="U101" s="13"/>
    </row>
    <row r="102" spans="1:21" ht="19" hidden="1" x14ac:dyDescent="0.25">
      <c r="A102" s="25" t="s">
        <v>20</v>
      </c>
      <c r="B102" s="5"/>
      <c r="C102" s="7" t="s">
        <v>3</v>
      </c>
      <c r="H102" s="5"/>
      <c r="N102">
        <f t="shared" si="3"/>
        <v>0</v>
      </c>
      <c r="P102" s="5"/>
      <c r="U102" s="13"/>
    </row>
    <row r="103" spans="1:21" ht="19" hidden="1" x14ac:dyDescent="0.25">
      <c r="A103" s="25" t="s">
        <v>21</v>
      </c>
      <c r="B103" s="5"/>
      <c r="C103" s="7" t="s">
        <v>3</v>
      </c>
      <c r="H103" s="5"/>
      <c r="N103">
        <f t="shared" si="3"/>
        <v>0</v>
      </c>
      <c r="P103" s="5"/>
      <c r="U103" s="13"/>
    </row>
    <row r="104" spans="1:21" ht="19" hidden="1" x14ac:dyDescent="0.25">
      <c r="A104" s="25" t="s">
        <v>22</v>
      </c>
      <c r="B104" s="5"/>
      <c r="C104" s="7" t="s">
        <v>3</v>
      </c>
      <c r="H104" s="5"/>
      <c r="N104">
        <f t="shared" si="3"/>
        <v>0</v>
      </c>
      <c r="P104" s="5"/>
      <c r="U104" s="13"/>
    </row>
    <row r="105" spans="1:21" ht="19" x14ac:dyDescent="0.25">
      <c r="A105" s="24" t="s">
        <v>101</v>
      </c>
      <c r="B105" s="27">
        <v>1</v>
      </c>
      <c r="C105" s="8" t="s">
        <v>2</v>
      </c>
      <c r="D105" s="12">
        <v>44531</v>
      </c>
      <c r="E105" t="s">
        <v>252</v>
      </c>
      <c r="F105" t="s">
        <v>171</v>
      </c>
      <c r="G105">
        <v>0</v>
      </c>
      <c r="H105" s="5">
        <v>1</v>
      </c>
      <c r="I105">
        <v>364.5</v>
      </c>
      <c r="J105">
        <v>0</v>
      </c>
      <c r="K105">
        <v>0</v>
      </c>
      <c r="L105">
        <v>4.1130000000000004</v>
      </c>
      <c r="M105">
        <v>0</v>
      </c>
      <c r="N105">
        <f t="shared" si="3"/>
        <v>368.613</v>
      </c>
      <c r="O105">
        <v>0</v>
      </c>
      <c r="P105" s="5">
        <v>0</v>
      </c>
      <c r="Q105">
        <v>0</v>
      </c>
      <c r="R105">
        <v>1</v>
      </c>
      <c r="S105">
        <v>20</v>
      </c>
      <c r="T105">
        <v>0</v>
      </c>
      <c r="U105" s="13">
        <v>0</v>
      </c>
    </row>
    <row r="106" spans="1:21" ht="19" hidden="1" x14ac:dyDescent="0.25">
      <c r="A106" s="25" t="s">
        <v>23</v>
      </c>
      <c r="B106" s="5"/>
      <c r="C106" s="7" t="s">
        <v>3</v>
      </c>
      <c r="H106" s="5"/>
      <c r="N106">
        <f t="shared" si="3"/>
        <v>0</v>
      </c>
      <c r="P106" s="5"/>
      <c r="U106" s="13"/>
    </row>
    <row r="107" spans="1:21" ht="19" x14ac:dyDescent="0.25">
      <c r="A107" s="24" t="s">
        <v>219</v>
      </c>
      <c r="B107" s="27">
        <v>1</v>
      </c>
      <c r="C107" s="7" t="s">
        <v>2</v>
      </c>
      <c r="D107" s="12">
        <v>44531</v>
      </c>
      <c r="E107" t="s">
        <v>253</v>
      </c>
      <c r="F107" t="s">
        <v>171</v>
      </c>
      <c r="G107">
        <v>0</v>
      </c>
      <c r="H107" s="5">
        <v>1</v>
      </c>
      <c r="I107">
        <v>1000</v>
      </c>
      <c r="J107">
        <v>0</v>
      </c>
      <c r="K107">
        <v>660</v>
      </c>
      <c r="L107">
        <v>21</v>
      </c>
      <c r="M107">
        <v>0</v>
      </c>
      <c r="N107">
        <f t="shared" si="3"/>
        <v>1681</v>
      </c>
      <c r="O107">
        <v>154</v>
      </c>
      <c r="P107" s="5">
        <v>0</v>
      </c>
      <c r="Q107">
        <v>0</v>
      </c>
      <c r="R107">
        <v>1</v>
      </c>
      <c r="S107">
        <v>221.21899999999999</v>
      </c>
      <c r="T107">
        <v>0</v>
      </c>
      <c r="U107" s="13">
        <v>6.3159999999999998</v>
      </c>
    </row>
    <row r="108" spans="1:21" ht="19" hidden="1" x14ac:dyDescent="0.25">
      <c r="A108" s="25" t="s">
        <v>88</v>
      </c>
      <c r="B108" s="5"/>
      <c r="C108" s="7" t="s">
        <v>3</v>
      </c>
      <c r="H108" s="5"/>
      <c r="N108">
        <f t="shared" si="3"/>
        <v>0</v>
      </c>
      <c r="P108" s="5"/>
      <c r="U108" s="13"/>
    </row>
    <row r="109" spans="1:21" ht="19" x14ac:dyDescent="0.25">
      <c r="A109" s="24" t="s">
        <v>102</v>
      </c>
      <c r="B109" s="27">
        <v>1</v>
      </c>
      <c r="C109" s="7" t="s">
        <v>2</v>
      </c>
      <c r="D109" s="12">
        <v>44531</v>
      </c>
      <c r="E109" t="s">
        <v>254</v>
      </c>
      <c r="F109" t="s">
        <v>171</v>
      </c>
      <c r="G109">
        <v>0</v>
      </c>
      <c r="H109" s="5">
        <v>1</v>
      </c>
      <c r="I109">
        <v>1000</v>
      </c>
      <c r="J109">
        <v>0</v>
      </c>
      <c r="K109">
        <v>3140.25</v>
      </c>
      <c r="L109">
        <v>27.638000000000002</v>
      </c>
      <c r="N109">
        <f t="shared" si="3"/>
        <v>4167.8879999999999</v>
      </c>
      <c r="O109">
        <v>453.52</v>
      </c>
      <c r="P109" s="5">
        <v>0</v>
      </c>
      <c r="Q109">
        <v>1</v>
      </c>
      <c r="R109">
        <v>1</v>
      </c>
      <c r="S109">
        <v>518.70600000000002</v>
      </c>
      <c r="T109">
        <v>0</v>
      </c>
      <c r="U109" s="13">
        <v>0</v>
      </c>
    </row>
    <row r="110" spans="1:21" ht="19" hidden="1" x14ac:dyDescent="0.25">
      <c r="A110" s="25" t="s">
        <v>24</v>
      </c>
      <c r="B110" s="5"/>
      <c r="C110" s="7" t="s">
        <v>3</v>
      </c>
      <c r="H110" s="5"/>
      <c r="N110">
        <f t="shared" si="3"/>
        <v>0</v>
      </c>
      <c r="P110" s="5"/>
      <c r="U110" s="13"/>
    </row>
    <row r="111" spans="1:21" ht="19" hidden="1" x14ac:dyDescent="0.25">
      <c r="A111" s="25" t="s">
        <v>25</v>
      </c>
      <c r="B111" s="5"/>
      <c r="C111" s="7" t="s">
        <v>3</v>
      </c>
      <c r="H111" s="5"/>
      <c r="N111">
        <f t="shared" si="3"/>
        <v>0</v>
      </c>
      <c r="P111" s="5"/>
      <c r="U111" s="13"/>
    </row>
    <row r="112" spans="1:21" ht="19" x14ac:dyDescent="0.25">
      <c r="A112" s="24" t="s">
        <v>125</v>
      </c>
      <c r="B112" s="27">
        <v>1</v>
      </c>
      <c r="C112" s="7" t="s">
        <v>2</v>
      </c>
      <c r="D112" s="12">
        <v>44896</v>
      </c>
      <c r="E112" t="s">
        <v>255</v>
      </c>
      <c r="F112" t="s">
        <v>171</v>
      </c>
      <c r="G112">
        <v>0</v>
      </c>
      <c r="H112" s="5">
        <v>1</v>
      </c>
      <c r="I112">
        <v>448.54599999999999</v>
      </c>
      <c r="J112">
        <v>0</v>
      </c>
      <c r="K112">
        <v>85</v>
      </c>
      <c r="L112">
        <v>452</v>
      </c>
      <c r="M112">
        <v>0</v>
      </c>
      <c r="N112">
        <f t="shared" si="3"/>
        <v>985.54600000000005</v>
      </c>
      <c r="O112">
        <v>0</v>
      </c>
      <c r="P112" s="5">
        <v>0</v>
      </c>
      <c r="Q112">
        <v>0</v>
      </c>
      <c r="R112">
        <v>1</v>
      </c>
      <c r="S112">
        <v>1</v>
      </c>
      <c r="T112">
        <v>1</v>
      </c>
      <c r="U112" s="13">
        <v>1</v>
      </c>
    </row>
    <row r="113" spans="1:21" ht="19" hidden="1" x14ac:dyDescent="0.25">
      <c r="A113" s="25" t="s">
        <v>26</v>
      </c>
      <c r="B113" s="5"/>
      <c r="C113" s="7" t="s">
        <v>3</v>
      </c>
      <c r="H113" s="5"/>
      <c r="N113">
        <f t="shared" si="3"/>
        <v>0</v>
      </c>
      <c r="P113" s="5"/>
      <c r="U113" s="13"/>
    </row>
    <row r="114" spans="1:21" ht="19" x14ac:dyDescent="0.25">
      <c r="A114" s="24" t="s">
        <v>256</v>
      </c>
      <c r="B114" s="27">
        <v>1</v>
      </c>
      <c r="C114" s="7" t="s">
        <v>2</v>
      </c>
      <c r="D114" s="12">
        <v>45261</v>
      </c>
      <c r="E114" t="s">
        <v>257</v>
      </c>
      <c r="F114" t="s">
        <v>171</v>
      </c>
      <c r="G114">
        <v>0</v>
      </c>
      <c r="H114" s="5">
        <v>1</v>
      </c>
      <c r="I114">
        <v>1411.175</v>
      </c>
      <c r="J114">
        <v>0</v>
      </c>
      <c r="K114">
        <v>312.5</v>
      </c>
      <c r="L114">
        <v>3.3679999999999999</v>
      </c>
      <c r="M114">
        <v>0</v>
      </c>
      <c r="N114">
        <f t="shared" si="3"/>
        <v>1727.0429999999999</v>
      </c>
      <c r="O114">
        <v>159.57900000000001</v>
      </c>
      <c r="P114" s="5">
        <v>114.867</v>
      </c>
      <c r="Q114">
        <v>0</v>
      </c>
      <c r="R114">
        <v>0</v>
      </c>
      <c r="S114" s="23">
        <v>0</v>
      </c>
      <c r="T114">
        <v>0</v>
      </c>
      <c r="U114" s="13">
        <v>0</v>
      </c>
    </row>
    <row r="115" spans="1:21" ht="19" hidden="1" x14ac:dyDescent="0.25">
      <c r="A115" s="25" t="s">
        <v>78</v>
      </c>
      <c r="B115" s="5"/>
      <c r="C115" s="7" t="s">
        <v>3</v>
      </c>
      <c r="H115" s="5"/>
      <c r="N115">
        <f t="shared" si="3"/>
        <v>0</v>
      </c>
      <c r="P115" s="5"/>
      <c r="U115" s="13"/>
    </row>
    <row r="116" spans="1:21" ht="19" hidden="1" x14ac:dyDescent="0.25">
      <c r="A116" s="25" t="s">
        <v>27</v>
      </c>
      <c r="B116" s="5"/>
      <c r="C116" s="7" t="s">
        <v>3</v>
      </c>
      <c r="H116" s="5"/>
      <c r="N116">
        <f t="shared" si="3"/>
        <v>0</v>
      </c>
      <c r="P116" s="5"/>
      <c r="U116" s="13"/>
    </row>
    <row r="117" spans="1:21" ht="19" hidden="1" x14ac:dyDescent="0.25">
      <c r="A117" s="25" t="s">
        <v>28</v>
      </c>
      <c r="B117" s="5"/>
      <c r="C117" s="7" t="s">
        <v>3</v>
      </c>
      <c r="H117" s="5"/>
      <c r="N117">
        <f t="shared" si="3"/>
        <v>0</v>
      </c>
      <c r="P117" s="5"/>
      <c r="U117" s="13"/>
    </row>
    <row r="118" spans="1:21" ht="19" hidden="1" x14ac:dyDescent="0.25">
      <c r="A118" s="25" t="s">
        <v>120</v>
      </c>
      <c r="B118" s="5"/>
      <c r="C118" s="7" t="s">
        <v>3</v>
      </c>
      <c r="H118" s="5"/>
      <c r="N118">
        <f t="shared" si="3"/>
        <v>0</v>
      </c>
      <c r="P118" s="5"/>
      <c r="U118" s="13"/>
    </row>
    <row r="119" spans="1:21" ht="19" x14ac:dyDescent="0.25">
      <c r="A119" s="24" t="s">
        <v>121</v>
      </c>
      <c r="B119" s="27">
        <v>1</v>
      </c>
      <c r="C119" s="7" t="s">
        <v>2</v>
      </c>
      <c r="D119" s="12">
        <v>44896</v>
      </c>
      <c r="E119" t="s">
        <v>258</v>
      </c>
      <c r="F119" t="s">
        <v>171</v>
      </c>
      <c r="G119">
        <v>1</v>
      </c>
      <c r="H119" s="5">
        <v>1</v>
      </c>
      <c r="I119">
        <v>1363.846</v>
      </c>
      <c r="J119">
        <v>0</v>
      </c>
      <c r="K119">
        <v>1500</v>
      </c>
      <c r="L119">
        <v>12.596</v>
      </c>
      <c r="M119">
        <v>0</v>
      </c>
      <c r="N119">
        <f t="shared" si="3"/>
        <v>2876.442</v>
      </c>
      <c r="O119">
        <v>2110.85</v>
      </c>
      <c r="P119" s="5">
        <v>0</v>
      </c>
      <c r="Q119">
        <v>0</v>
      </c>
      <c r="R119">
        <v>1</v>
      </c>
      <c r="S119">
        <v>54601.951999999997</v>
      </c>
      <c r="T119">
        <v>8387.4660000000003</v>
      </c>
      <c r="U119" s="13">
        <v>4822.7569999999996</v>
      </c>
    </row>
    <row r="120" spans="1:21" ht="19" x14ac:dyDescent="0.25">
      <c r="A120" s="24" t="s">
        <v>264</v>
      </c>
      <c r="B120" s="8">
        <v>0</v>
      </c>
      <c r="C120" s="7" t="s">
        <v>2</v>
      </c>
      <c r="D120" s="12">
        <v>44896</v>
      </c>
      <c r="E120" t="s">
        <v>287</v>
      </c>
      <c r="F120" t="s">
        <v>171</v>
      </c>
      <c r="G120">
        <v>1</v>
      </c>
      <c r="H120" s="5">
        <v>0</v>
      </c>
      <c r="I120">
        <v>1065.912</v>
      </c>
      <c r="J120">
        <v>0</v>
      </c>
      <c r="K120">
        <v>0</v>
      </c>
      <c r="L120">
        <v>10.301</v>
      </c>
      <c r="M120">
        <v>0</v>
      </c>
      <c r="N120">
        <f t="shared" si="3"/>
        <v>1076.213</v>
      </c>
      <c r="O120">
        <v>0</v>
      </c>
      <c r="P120" s="5">
        <v>0</v>
      </c>
      <c r="Q120">
        <v>0</v>
      </c>
      <c r="R120">
        <v>1</v>
      </c>
      <c r="S120">
        <v>11.569000000000001</v>
      </c>
      <c r="T120">
        <v>0</v>
      </c>
      <c r="U120" s="13">
        <v>0</v>
      </c>
    </row>
    <row r="121" spans="1:21" ht="19" hidden="1" x14ac:dyDescent="0.25">
      <c r="A121" s="25" t="s">
        <v>29</v>
      </c>
      <c r="B121" s="5"/>
      <c r="C121" s="7" t="s">
        <v>3</v>
      </c>
      <c r="H121" s="5"/>
      <c r="N121">
        <f t="shared" si="3"/>
        <v>0</v>
      </c>
      <c r="P121" s="5"/>
      <c r="U121" s="13"/>
    </row>
    <row r="122" spans="1:21" ht="19" hidden="1" x14ac:dyDescent="0.25">
      <c r="A122" s="25" t="s">
        <v>30</v>
      </c>
      <c r="B122" s="5"/>
      <c r="C122" s="7" t="s">
        <v>3</v>
      </c>
      <c r="H122" s="5"/>
      <c r="N122">
        <f t="shared" si="3"/>
        <v>0</v>
      </c>
      <c r="P122" s="5"/>
      <c r="U122" s="13"/>
    </row>
    <row r="123" spans="1:21" ht="19" hidden="1" x14ac:dyDescent="0.25">
      <c r="A123" s="25" t="s">
        <v>103</v>
      </c>
      <c r="B123" s="5"/>
      <c r="C123" s="7" t="s">
        <v>3</v>
      </c>
      <c r="H123" s="5"/>
      <c r="N123">
        <f t="shared" si="3"/>
        <v>0</v>
      </c>
      <c r="P123" s="5"/>
      <c r="U123" s="13"/>
    </row>
    <row r="124" spans="1:21" ht="19" hidden="1" x14ac:dyDescent="0.25">
      <c r="A124" s="24" t="s">
        <v>31</v>
      </c>
      <c r="B124" s="8"/>
      <c r="C124" s="7" t="s">
        <v>3</v>
      </c>
      <c r="H124" s="5"/>
      <c r="N124">
        <f t="shared" si="3"/>
        <v>0</v>
      </c>
      <c r="P124" s="5"/>
      <c r="U124" s="13"/>
    </row>
    <row r="125" spans="1:21" ht="19" hidden="1" x14ac:dyDescent="0.25">
      <c r="A125" s="25" t="s">
        <v>32</v>
      </c>
      <c r="B125" s="5"/>
      <c r="C125" s="7" t="s">
        <v>3</v>
      </c>
      <c r="H125" s="5"/>
      <c r="N125">
        <f t="shared" si="3"/>
        <v>0</v>
      </c>
      <c r="P125" s="5"/>
      <c r="U125" s="13"/>
    </row>
    <row r="126" spans="1:21" ht="19" hidden="1" x14ac:dyDescent="0.25">
      <c r="A126" s="25" t="s">
        <v>124</v>
      </c>
      <c r="B126" s="5"/>
      <c r="C126" s="7" t="s">
        <v>3</v>
      </c>
      <c r="H126" s="5"/>
      <c r="N126">
        <f t="shared" si="3"/>
        <v>0</v>
      </c>
      <c r="P126" s="5"/>
      <c r="U126" s="13"/>
    </row>
    <row r="127" spans="1:21" ht="19" hidden="1" x14ac:dyDescent="0.25">
      <c r="A127" s="25" t="s">
        <v>33</v>
      </c>
      <c r="B127" s="5"/>
      <c r="C127" s="7" t="s">
        <v>3</v>
      </c>
      <c r="H127" s="5"/>
      <c r="N127">
        <f t="shared" si="3"/>
        <v>0</v>
      </c>
      <c r="P127" s="5"/>
      <c r="U127" s="13"/>
    </row>
    <row r="128" spans="1:21" ht="19" x14ac:dyDescent="0.25">
      <c r="A128" s="24" t="s">
        <v>90</v>
      </c>
      <c r="B128" s="8">
        <v>0</v>
      </c>
      <c r="C128" s="7" t="s">
        <v>2</v>
      </c>
      <c r="D128" s="12">
        <v>45261</v>
      </c>
      <c r="E128" t="s">
        <v>260</v>
      </c>
      <c r="F128" t="s">
        <v>171</v>
      </c>
      <c r="G128">
        <v>1</v>
      </c>
      <c r="H128" s="5">
        <v>0</v>
      </c>
      <c r="I128">
        <v>1290</v>
      </c>
      <c r="J128">
        <v>0</v>
      </c>
      <c r="K128">
        <v>375</v>
      </c>
      <c r="L128">
        <v>0</v>
      </c>
      <c r="M128">
        <v>0</v>
      </c>
      <c r="N128">
        <f t="shared" si="3"/>
        <v>1665</v>
      </c>
      <c r="O128">
        <v>0</v>
      </c>
      <c r="P128" s="5">
        <v>0</v>
      </c>
      <c r="Q128">
        <v>0</v>
      </c>
      <c r="R128">
        <v>0</v>
      </c>
      <c r="S128">
        <v>0</v>
      </c>
      <c r="T128">
        <v>0</v>
      </c>
      <c r="U128" s="13">
        <v>0</v>
      </c>
    </row>
    <row r="129" spans="1:21" ht="19" x14ac:dyDescent="0.25">
      <c r="A129" s="24" t="s">
        <v>218</v>
      </c>
      <c r="B129" s="8">
        <v>0</v>
      </c>
      <c r="C129" s="8" t="s">
        <v>2</v>
      </c>
      <c r="D129" s="12">
        <v>44531</v>
      </c>
      <c r="E129" t="s">
        <v>261</v>
      </c>
      <c r="F129" t="s">
        <v>171</v>
      </c>
      <c r="G129">
        <v>0</v>
      </c>
      <c r="H129" s="5">
        <v>1</v>
      </c>
      <c r="I129">
        <v>460.596</v>
      </c>
      <c r="J129">
        <v>0</v>
      </c>
      <c r="K129">
        <v>0</v>
      </c>
      <c r="L129">
        <v>23.091999999999999</v>
      </c>
      <c r="M129">
        <v>0</v>
      </c>
      <c r="N129">
        <f t="shared" si="3"/>
        <v>483.68799999999999</v>
      </c>
      <c r="O129">
        <v>0</v>
      </c>
      <c r="P129" s="5">
        <v>0</v>
      </c>
      <c r="Q129">
        <v>1</v>
      </c>
      <c r="R129">
        <v>0</v>
      </c>
      <c r="S129">
        <v>0</v>
      </c>
      <c r="T129">
        <v>0</v>
      </c>
      <c r="U129" s="13">
        <v>0</v>
      </c>
    </row>
    <row r="130" spans="1:21" ht="19" x14ac:dyDescent="0.25">
      <c r="A130" s="24" t="s">
        <v>111</v>
      </c>
      <c r="B130" s="8">
        <v>0</v>
      </c>
      <c r="C130" s="8" t="s">
        <v>2</v>
      </c>
      <c r="D130" s="12">
        <v>44621</v>
      </c>
      <c r="E130" t="s">
        <v>262</v>
      </c>
      <c r="F130" t="s">
        <v>171</v>
      </c>
      <c r="G130">
        <v>1</v>
      </c>
      <c r="H130" s="5">
        <v>0</v>
      </c>
      <c r="I130">
        <v>616.66600000000005</v>
      </c>
      <c r="J130">
        <v>0</v>
      </c>
      <c r="K130">
        <v>100</v>
      </c>
      <c r="L130">
        <v>7</v>
      </c>
      <c r="M130">
        <v>0</v>
      </c>
      <c r="N130">
        <f t="shared" ref="N130:N161" si="4">SUM(I130:M130)</f>
        <v>723.66600000000005</v>
      </c>
      <c r="O130">
        <v>0</v>
      </c>
      <c r="P130" s="5">
        <v>0</v>
      </c>
      <c r="Q130">
        <v>0</v>
      </c>
      <c r="R130">
        <v>1</v>
      </c>
      <c r="S130">
        <v>31909.406999999999</v>
      </c>
      <c r="T130">
        <v>0</v>
      </c>
      <c r="U130" s="13">
        <v>0</v>
      </c>
    </row>
    <row r="131" spans="1:21" ht="19" x14ac:dyDescent="0.25">
      <c r="A131" s="24" t="s">
        <v>34</v>
      </c>
      <c r="B131" s="27">
        <v>1</v>
      </c>
      <c r="C131" s="7" t="s">
        <v>2</v>
      </c>
      <c r="D131" s="12">
        <v>44896</v>
      </c>
      <c r="E131" t="s">
        <v>263</v>
      </c>
      <c r="F131" t="s">
        <v>171</v>
      </c>
      <c r="G131">
        <v>0</v>
      </c>
      <c r="H131" s="5">
        <v>1</v>
      </c>
      <c r="I131">
        <v>2465</v>
      </c>
      <c r="J131">
        <v>100</v>
      </c>
      <c r="K131">
        <v>4909.1840000000002</v>
      </c>
      <c r="L131">
        <v>670.86300000000006</v>
      </c>
      <c r="M131">
        <v>0</v>
      </c>
      <c r="N131">
        <f t="shared" si="4"/>
        <v>8145.0470000000005</v>
      </c>
      <c r="O131">
        <v>0</v>
      </c>
      <c r="P131" s="5">
        <v>0</v>
      </c>
      <c r="Q131">
        <v>0</v>
      </c>
      <c r="R131">
        <v>1</v>
      </c>
      <c r="S131">
        <v>140959.399</v>
      </c>
      <c r="T131">
        <v>0</v>
      </c>
      <c r="U131" s="13">
        <v>40000</v>
      </c>
    </row>
    <row r="132" spans="1:21" ht="19" hidden="1" x14ac:dyDescent="0.25">
      <c r="A132" s="25" t="s">
        <v>35</v>
      </c>
      <c r="B132" s="5"/>
      <c r="C132" s="7" t="s">
        <v>3</v>
      </c>
      <c r="H132" s="5"/>
      <c r="N132">
        <f t="shared" si="4"/>
        <v>0</v>
      </c>
      <c r="P132" s="5"/>
      <c r="U132" s="13"/>
    </row>
    <row r="133" spans="1:21" ht="19" hidden="1" x14ac:dyDescent="0.25">
      <c r="A133" s="25" t="s">
        <v>91</v>
      </c>
      <c r="B133" s="5"/>
      <c r="C133" s="7" t="s">
        <v>3</v>
      </c>
      <c r="H133" s="5"/>
      <c r="N133">
        <f t="shared" si="4"/>
        <v>0</v>
      </c>
      <c r="P133" s="5"/>
      <c r="U133" s="13"/>
    </row>
    <row r="134" spans="1:21" ht="19" x14ac:dyDescent="0.25">
      <c r="A134" s="24" t="s">
        <v>36</v>
      </c>
      <c r="B134" s="8">
        <v>0</v>
      </c>
      <c r="C134" s="7" t="s">
        <v>2</v>
      </c>
      <c r="D134" s="12">
        <v>44896</v>
      </c>
      <c r="E134" t="s">
        <v>265</v>
      </c>
      <c r="F134" t="s">
        <v>171</v>
      </c>
      <c r="G134">
        <v>0</v>
      </c>
      <c r="H134" s="5">
        <v>1</v>
      </c>
      <c r="I134">
        <v>300</v>
      </c>
      <c r="J134">
        <v>0</v>
      </c>
      <c r="K134">
        <v>99.180999999999997</v>
      </c>
      <c r="L134">
        <v>12.510999999999999</v>
      </c>
      <c r="M134">
        <v>0</v>
      </c>
      <c r="N134">
        <f t="shared" si="4"/>
        <v>411.69200000000001</v>
      </c>
      <c r="O134">
        <v>24.51</v>
      </c>
      <c r="P134" s="5">
        <v>0</v>
      </c>
      <c r="Q134">
        <v>1</v>
      </c>
      <c r="R134">
        <v>1</v>
      </c>
      <c r="S134">
        <v>5.3019999999999996</v>
      </c>
      <c r="T134">
        <v>0</v>
      </c>
      <c r="U134" s="13">
        <v>0</v>
      </c>
    </row>
    <row r="135" spans="1:21" ht="19" x14ac:dyDescent="0.25">
      <c r="A135" s="24" t="s">
        <v>104</v>
      </c>
      <c r="B135" s="27">
        <v>1</v>
      </c>
      <c r="C135" s="7" t="s">
        <v>2</v>
      </c>
      <c r="D135" s="12">
        <v>45627</v>
      </c>
      <c r="E135" t="s">
        <v>266</v>
      </c>
      <c r="F135" t="s">
        <v>171</v>
      </c>
      <c r="G135">
        <v>0</v>
      </c>
      <c r="H135" s="5">
        <v>1</v>
      </c>
      <c r="I135">
        <v>1100</v>
      </c>
      <c r="J135">
        <v>0</v>
      </c>
      <c r="K135">
        <v>441.1</v>
      </c>
      <c r="L135">
        <v>0.72199999999999998</v>
      </c>
      <c r="M135">
        <v>0</v>
      </c>
      <c r="N135">
        <f t="shared" si="4"/>
        <v>1541.8219999999999</v>
      </c>
      <c r="O135">
        <v>1307.886</v>
      </c>
      <c r="P135" s="5">
        <v>0</v>
      </c>
      <c r="Q135">
        <v>0</v>
      </c>
      <c r="R135">
        <v>1</v>
      </c>
      <c r="S135">
        <v>4088.2379999999998</v>
      </c>
      <c r="T135">
        <v>0</v>
      </c>
      <c r="U135" s="13">
        <v>0</v>
      </c>
    </row>
    <row r="136" spans="1:21" ht="19" x14ac:dyDescent="0.25">
      <c r="A136" s="24" t="s">
        <v>136</v>
      </c>
      <c r="B136" s="27">
        <v>1</v>
      </c>
      <c r="C136" s="7" t="s">
        <v>2</v>
      </c>
      <c r="D136" s="12">
        <v>44896</v>
      </c>
      <c r="E136" t="s">
        <v>267</v>
      </c>
      <c r="F136" t="s">
        <v>171</v>
      </c>
      <c r="G136">
        <v>0</v>
      </c>
      <c r="H136" s="5">
        <v>1</v>
      </c>
      <c r="I136">
        <v>356.512</v>
      </c>
      <c r="J136">
        <v>0</v>
      </c>
      <c r="K136">
        <v>156.20699999999999</v>
      </c>
      <c r="L136">
        <v>2.1360000000000001</v>
      </c>
      <c r="M136">
        <v>0</v>
      </c>
      <c r="N136">
        <f t="shared" si="4"/>
        <v>514.85500000000002</v>
      </c>
      <c r="O136">
        <v>56.234000000000002</v>
      </c>
      <c r="P136" s="5">
        <v>0</v>
      </c>
      <c r="Q136">
        <v>0</v>
      </c>
      <c r="R136">
        <v>1</v>
      </c>
      <c r="S136">
        <v>11</v>
      </c>
      <c r="T136">
        <v>0</v>
      </c>
      <c r="U136" s="13">
        <v>0</v>
      </c>
    </row>
    <row r="137" spans="1:21" ht="19" x14ac:dyDescent="0.25">
      <c r="A137" s="24" t="s">
        <v>37</v>
      </c>
      <c r="B137" s="8">
        <v>0</v>
      </c>
      <c r="C137" s="8" t="s">
        <v>2</v>
      </c>
      <c r="D137" s="12">
        <v>44896</v>
      </c>
      <c r="E137" t="s">
        <v>268</v>
      </c>
      <c r="F137" t="s">
        <v>171</v>
      </c>
      <c r="G137">
        <v>0</v>
      </c>
      <c r="H137" s="5">
        <v>0</v>
      </c>
      <c r="I137">
        <v>415</v>
      </c>
      <c r="J137">
        <v>0</v>
      </c>
      <c r="K137">
        <v>48</v>
      </c>
      <c r="L137">
        <v>10</v>
      </c>
      <c r="M137">
        <v>0</v>
      </c>
      <c r="N137">
        <f t="shared" si="4"/>
        <v>473</v>
      </c>
      <c r="O137">
        <v>0</v>
      </c>
      <c r="P137" s="5">
        <v>0</v>
      </c>
      <c r="Q137">
        <v>0</v>
      </c>
      <c r="R137">
        <v>1</v>
      </c>
      <c r="S137">
        <v>375</v>
      </c>
      <c r="T137">
        <v>0</v>
      </c>
      <c r="U137" s="13">
        <v>0</v>
      </c>
    </row>
    <row r="138" spans="1:21" ht="19" hidden="1" x14ac:dyDescent="0.25">
      <c r="A138" s="25" t="s">
        <v>112</v>
      </c>
      <c r="B138" s="5"/>
      <c r="C138" s="7" t="s">
        <v>3</v>
      </c>
      <c r="H138" s="5"/>
      <c r="N138">
        <f t="shared" si="4"/>
        <v>0</v>
      </c>
      <c r="P138" s="5"/>
      <c r="U138" s="13"/>
    </row>
    <row r="139" spans="1:21" ht="19" x14ac:dyDescent="0.25">
      <c r="A139" s="24" t="s">
        <v>137</v>
      </c>
      <c r="B139" s="8">
        <v>0</v>
      </c>
      <c r="C139" s="7" t="s">
        <v>2</v>
      </c>
      <c r="D139" s="12">
        <v>44531</v>
      </c>
      <c r="E139" t="s">
        <v>269</v>
      </c>
      <c r="F139" t="s">
        <v>171</v>
      </c>
      <c r="G139">
        <v>1</v>
      </c>
      <c r="H139" s="5">
        <v>0</v>
      </c>
      <c r="I139">
        <v>1500</v>
      </c>
      <c r="J139">
        <v>0</v>
      </c>
      <c r="K139">
        <v>1196</v>
      </c>
      <c r="L139">
        <v>0</v>
      </c>
      <c r="M139">
        <v>0</v>
      </c>
      <c r="N139">
        <f t="shared" si="4"/>
        <v>2696</v>
      </c>
      <c r="O139">
        <v>0</v>
      </c>
      <c r="P139" s="5">
        <v>0</v>
      </c>
      <c r="Q139">
        <v>0</v>
      </c>
      <c r="R139">
        <v>1</v>
      </c>
      <c r="S139">
        <v>316173.83600000001</v>
      </c>
      <c r="T139">
        <v>2986.0619999999999</v>
      </c>
      <c r="U139" s="13">
        <v>0</v>
      </c>
    </row>
    <row r="140" spans="1:21" ht="19" x14ac:dyDescent="0.25">
      <c r="A140" s="24" t="s">
        <v>270</v>
      </c>
      <c r="B140" s="27">
        <v>1</v>
      </c>
      <c r="C140" s="7" t="s">
        <v>2</v>
      </c>
      <c r="D140" s="12">
        <v>44501</v>
      </c>
      <c r="E140" t="s">
        <v>275</v>
      </c>
      <c r="F140" t="s">
        <v>171</v>
      </c>
      <c r="G140">
        <v>1</v>
      </c>
      <c r="H140" s="5">
        <v>1</v>
      </c>
      <c r="I140">
        <v>1125</v>
      </c>
      <c r="J140">
        <v>0</v>
      </c>
      <c r="K140">
        <v>957</v>
      </c>
      <c r="L140">
        <v>84</v>
      </c>
      <c r="M140">
        <v>0</v>
      </c>
      <c r="N140">
        <f t="shared" si="4"/>
        <v>2166</v>
      </c>
      <c r="O140">
        <v>106</v>
      </c>
      <c r="P140" s="5">
        <v>351</v>
      </c>
      <c r="Q140">
        <v>1</v>
      </c>
      <c r="R140">
        <v>0</v>
      </c>
      <c r="S140">
        <v>0</v>
      </c>
      <c r="T140">
        <v>0</v>
      </c>
      <c r="U140" s="13">
        <v>0</v>
      </c>
    </row>
    <row r="141" spans="1:21" ht="19" x14ac:dyDescent="0.25">
      <c r="A141" s="24" t="s">
        <v>270</v>
      </c>
      <c r="B141" s="27">
        <v>1</v>
      </c>
      <c r="C141" s="7" t="s">
        <v>2</v>
      </c>
      <c r="D141" s="12">
        <v>44531</v>
      </c>
      <c r="E141" t="s">
        <v>276</v>
      </c>
      <c r="F141" t="s">
        <v>171</v>
      </c>
      <c r="G141">
        <v>0</v>
      </c>
      <c r="H141" s="5">
        <v>1</v>
      </c>
      <c r="I141">
        <v>54</v>
      </c>
      <c r="J141">
        <v>0</v>
      </c>
      <c r="K141">
        <v>0</v>
      </c>
      <c r="L141">
        <v>2</v>
      </c>
      <c r="M141">
        <v>25</v>
      </c>
      <c r="N141">
        <f t="shared" si="4"/>
        <v>81</v>
      </c>
      <c r="O141">
        <v>19</v>
      </c>
      <c r="P141" s="5">
        <v>0</v>
      </c>
      <c r="Q141">
        <v>1</v>
      </c>
      <c r="R141">
        <v>0</v>
      </c>
      <c r="S141">
        <v>0</v>
      </c>
      <c r="T141">
        <v>0</v>
      </c>
      <c r="U141" s="13">
        <v>0</v>
      </c>
    </row>
    <row r="142" spans="1:21" ht="19" hidden="1" x14ac:dyDescent="0.25">
      <c r="A142" s="25" t="s">
        <v>39</v>
      </c>
      <c r="B142" s="5"/>
      <c r="C142" s="7" t="s">
        <v>3</v>
      </c>
      <c r="H142" s="5"/>
      <c r="N142">
        <f t="shared" si="4"/>
        <v>0</v>
      </c>
      <c r="P142" s="5"/>
      <c r="U142" s="13"/>
    </row>
    <row r="143" spans="1:21" ht="19" x14ac:dyDescent="0.25">
      <c r="A143" s="24" t="s">
        <v>138</v>
      </c>
      <c r="B143" s="27">
        <v>1</v>
      </c>
      <c r="C143" s="7" t="s">
        <v>2</v>
      </c>
      <c r="D143" s="12">
        <v>45261</v>
      </c>
      <c r="E143" t="s">
        <v>277</v>
      </c>
      <c r="F143" t="s">
        <v>215</v>
      </c>
      <c r="G143">
        <v>0</v>
      </c>
      <c r="H143" s="5">
        <v>1</v>
      </c>
      <c r="I143">
        <v>641</v>
      </c>
      <c r="J143">
        <v>0</v>
      </c>
      <c r="K143">
        <v>700</v>
      </c>
      <c r="L143">
        <v>0</v>
      </c>
      <c r="M143">
        <v>0</v>
      </c>
      <c r="N143">
        <f t="shared" si="4"/>
        <v>1341</v>
      </c>
      <c r="O143">
        <v>0</v>
      </c>
      <c r="P143" s="5">
        <v>0</v>
      </c>
      <c r="Q143">
        <v>0</v>
      </c>
      <c r="R143">
        <v>1</v>
      </c>
      <c r="S143">
        <v>48680</v>
      </c>
      <c r="T143">
        <v>0</v>
      </c>
      <c r="U143" s="13">
        <v>0</v>
      </c>
    </row>
    <row r="144" spans="1:21" ht="19" hidden="1" x14ac:dyDescent="0.25">
      <c r="A144" s="25" t="s">
        <v>79</v>
      </c>
      <c r="B144" s="5"/>
      <c r="C144" s="7" t="s">
        <v>3</v>
      </c>
      <c r="H144" s="5"/>
      <c r="N144">
        <f t="shared" si="4"/>
        <v>0</v>
      </c>
      <c r="P144" s="5"/>
      <c r="U144" s="13"/>
    </row>
    <row r="145" spans="1:21" ht="19" hidden="1" x14ac:dyDescent="0.25">
      <c r="A145" s="25" t="s">
        <v>40</v>
      </c>
      <c r="B145" s="5"/>
      <c r="C145" s="7" t="s">
        <v>3</v>
      </c>
      <c r="H145" s="5"/>
      <c r="N145">
        <f t="shared" si="4"/>
        <v>0</v>
      </c>
      <c r="P145" s="5"/>
      <c r="U145" s="13"/>
    </row>
    <row r="146" spans="1:21" ht="19" hidden="1" x14ac:dyDescent="0.25">
      <c r="A146" s="25" t="s">
        <v>41</v>
      </c>
      <c r="B146" s="5"/>
      <c r="C146" s="7" t="s">
        <v>3</v>
      </c>
      <c r="H146" s="5"/>
      <c r="N146">
        <f t="shared" si="4"/>
        <v>0</v>
      </c>
      <c r="P146" s="5"/>
      <c r="U146" s="13"/>
    </row>
    <row r="147" spans="1:21" ht="19" x14ac:dyDescent="0.25">
      <c r="A147" s="24" t="s">
        <v>42</v>
      </c>
      <c r="B147" s="8">
        <v>0</v>
      </c>
      <c r="C147" s="8" t="s">
        <v>2</v>
      </c>
      <c r="D147" s="12">
        <v>45261</v>
      </c>
      <c r="E147" t="s">
        <v>278</v>
      </c>
      <c r="F147" t="s">
        <v>171</v>
      </c>
      <c r="G147">
        <v>0</v>
      </c>
      <c r="H147" s="5">
        <v>1</v>
      </c>
      <c r="I147">
        <v>440</v>
      </c>
      <c r="J147">
        <v>0</v>
      </c>
      <c r="K147">
        <v>70</v>
      </c>
      <c r="L147">
        <v>9.9659999999999993</v>
      </c>
      <c r="M147">
        <v>142.4</v>
      </c>
      <c r="N147">
        <f t="shared" si="4"/>
        <v>662.36599999999999</v>
      </c>
      <c r="O147">
        <v>0</v>
      </c>
      <c r="P147" s="5">
        <v>0</v>
      </c>
      <c r="Q147">
        <v>0</v>
      </c>
      <c r="R147">
        <v>1</v>
      </c>
      <c r="S147">
        <v>159.66499999999999</v>
      </c>
      <c r="T147">
        <v>0</v>
      </c>
      <c r="U147" s="13">
        <v>13.945</v>
      </c>
    </row>
    <row r="148" spans="1:21" ht="19" hidden="1" x14ac:dyDescent="0.25">
      <c r="A148" s="25" t="s">
        <v>43</v>
      </c>
      <c r="B148" s="5"/>
      <c r="C148" s="7" t="s">
        <v>3</v>
      </c>
      <c r="H148" s="5"/>
      <c r="N148">
        <f t="shared" si="4"/>
        <v>0</v>
      </c>
      <c r="P148" s="5"/>
      <c r="U148" s="13"/>
    </row>
    <row r="149" spans="1:21" ht="19" x14ac:dyDescent="0.25">
      <c r="A149" s="24" t="s">
        <v>162</v>
      </c>
      <c r="B149" s="27">
        <v>1</v>
      </c>
      <c r="C149" s="7" t="s">
        <v>2</v>
      </c>
      <c r="D149" s="12">
        <v>45261</v>
      </c>
      <c r="E149" t="s">
        <v>279</v>
      </c>
      <c r="F149" t="s">
        <v>171</v>
      </c>
      <c r="G149">
        <v>0</v>
      </c>
      <c r="H149" s="5">
        <v>1</v>
      </c>
      <c r="I149">
        <v>670</v>
      </c>
      <c r="J149">
        <v>0</v>
      </c>
      <c r="K149">
        <v>325</v>
      </c>
      <c r="L149">
        <v>12.959</v>
      </c>
      <c r="M149">
        <v>0</v>
      </c>
      <c r="N149">
        <f t="shared" si="4"/>
        <v>1007.9589999999999</v>
      </c>
      <c r="O149">
        <v>147.65100000000001</v>
      </c>
      <c r="P149" s="5">
        <v>0</v>
      </c>
      <c r="Q149">
        <v>0</v>
      </c>
      <c r="R149">
        <v>0</v>
      </c>
      <c r="S149">
        <v>0</v>
      </c>
      <c r="T149">
        <v>0</v>
      </c>
      <c r="U149" s="13">
        <v>0</v>
      </c>
    </row>
    <row r="150" spans="1:21" ht="19" x14ac:dyDescent="0.25">
      <c r="A150" s="24" t="s">
        <v>271</v>
      </c>
      <c r="B150" s="27">
        <v>1</v>
      </c>
      <c r="C150" s="8" t="s">
        <v>2</v>
      </c>
      <c r="D150" s="12">
        <v>45261</v>
      </c>
      <c r="E150" t="s">
        <v>280</v>
      </c>
      <c r="F150" t="s">
        <v>171</v>
      </c>
      <c r="G150">
        <v>0</v>
      </c>
      <c r="H150" s="5">
        <v>0</v>
      </c>
      <c r="I150">
        <v>703.61099999999999</v>
      </c>
      <c r="J150">
        <v>0</v>
      </c>
      <c r="K150">
        <v>2000</v>
      </c>
      <c r="L150">
        <v>12.353999999999999</v>
      </c>
      <c r="M150">
        <v>83.6</v>
      </c>
      <c r="N150">
        <f t="shared" si="4"/>
        <v>2799.5649999999996</v>
      </c>
      <c r="O150">
        <v>227.14400000000001</v>
      </c>
      <c r="P150" s="5">
        <v>0</v>
      </c>
      <c r="Q150">
        <v>1</v>
      </c>
      <c r="R150">
        <v>1</v>
      </c>
      <c r="S150">
        <v>300</v>
      </c>
      <c r="T150">
        <v>114</v>
      </c>
      <c r="U150" s="13">
        <v>100</v>
      </c>
    </row>
    <row r="151" spans="1:21" ht="19" x14ac:dyDescent="0.25">
      <c r="A151" s="24" t="s">
        <v>44</v>
      </c>
      <c r="B151" s="27">
        <v>1</v>
      </c>
      <c r="C151" s="7" t="s">
        <v>2</v>
      </c>
      <c r="D151" s="12">
        <v>44287</v>
      </c>
      <c r="E151" t="s">
        <v>281</v>
      </c>
      <c r="F151" t="s">
        <v>171</v>
      </c>
      <c r="G151">
        <v>0</v>
      </c>
      <c r="H151" s="5">
        <v>1</v>
      </c>
      <c r="I151">
        <v>348</v>
      </c>
      <c r="J151">
        <v>0</v>
      </c>
      <c r="K151">
        <v>0</v>
      </c>
      <c r="L151">
        <v>9</v>
      </c>
      <c r="M151">
        <v>0</v>
      </c>
      <c r="N151">
        <f t="shared" si="4"/>
        <v>357</v>
      </c>
      <c r="O151">
        <v>508</v>
      </c>
      <c r="P151" s="5">
        <v>1800</v>
      </c>
      <c r="Q151">
        <v>0</v>
      </c>
      <c r="R151">
        <v>1</v>
      </c>
      <c r="S151">
        <v>639.97799999999995</v>
      </c>
      <c r="T151">
        <v>0</v>
      </c>
      <c r="U151" s="13">
        <v>102.803</v>
      </c>
    </row>
    <row r="152" spans="1:21" ht="19" x14ac:dyDescent="0.25">
      <c r="A152" s="24" t="s">
        <v>44</v>
      </c>
      <c r="B152" s="27">
        <v>1</v>
      </c>
      <c r="C152" s="7" t="s">
        <v>2</v>
      </c>
      <c r="D152" s="12">
        <v>44531</v>
      </c>
      <c r="E152" t="s">
        <v>282</v>
      </c>
      <c r="F152" t="s">
        <v>171</v>
      </c>
      <c r="G152">
        <v>1</v>
      </c>
      <c r="H152" s="5">
        <v>1</v>
      </c>
      <c r="I152">
        <v>811</v>
      </c>
      <c r="J152">
        <v>10</v>
      </c>
      <c r="K152">
        <v>0</v>
      </c>
      <c r="L152">
        <v>7</v>
      </c>
      <c r="M152">
        <v>0</v>
      </c>
      <c r="N152">
        <f t="shared" si="4"/>
        <v>828</v>
      </c>
      <c r="O152">
        <v>29</v>
      </c>
      <c r="P152" s="5">
        <v>0</v>
      </c>
      <c r="Q152">
        <v>0</v>
      </c>
      <c r="R152">
        <v>0</v>
      </c>
      <c r="S152">
        <v>0</v>
      </c>
      <c r="T152">
        <v>0</v>
      </c>
      <c r="U152" s="13">
        <v>0</v>
      </c>
    </row>
    <row r="153" spans="1:21" ht="19" x14ac:dyDescent="0.25">
      <c r="A153" s="24" t="s">
        <v>117</v>
      </c>
      <c r="B153" s="27">
        <v>1</v>
      </c>
      <c r="C153" s="7" t="s">
        <v>2</v>
      </c>
      <c r="D153" s="12">
        <v>44440</v>
      </c>
      <c r="E153" t="s">
        <v>272</v>
      </c>
      <c r="F153" t="s">
        <v>215</v>
      </c>
      <c r="G153">
        <v>0</v>
      </c>
      <c r="H153" s="5">
        <v>1</v>
      </c>
      <c r="I153">
        <v>826.3</v>
      </c>
      <c r="J153">
        <v>0</v>
      </c>
      <c r="K153">
        <v>493</v>
      </c>
      <c r="L153">
        <v>10.956</v>
      </c>
      <c r="M153">
        <v>0</v>
      </c>
      <c r="N153">
        <f t="shared" si="4"/>
        <v>1330.2559999999999</v>
      </c>
      <c r="O153">
        <v>0</v>
      </c>
      <c r="P153" s="5">
        <v>1974</v>
      </c>
      <c r="Q153">
        <v>0</v>
      </c>
      <c r="R153">
        <v>0</v>
      </c>
      <c r="S153">
        <v>0</v>
      </c>
      <c r="T153">
        <v>0</v>
      </c>
      <c r="U153" s="13">
        <v>0</v>
      </c>
    </row>
    <row r="154" spans="1:21" ht="19" x14ac:dyDescent="0.25">
      <c r="A154" s="24" t="s">
        <v>117</v>
      </c>
      <c r="B154" s="27">
        <v>1</v>
      </c>
      <c r="C154" s="7" t="s">
        <v>2</v>
      </c>
      <c r="D154" s="12">
        <v>45261</v>
      </c>
      <c r="E154" t="s">
        <v>273</v>
      </c>
      <c r="F154" t="s">
        <v>171</v>
      </c>
      <c r="G154">
        <v>0</v>
      </c>
      <c r="H154" s="5">
        <v>1</v>
      </c>
      <c r="I154">
        <v>2300</v>
      </c>
      <c r="J154">
        <v>0</v>
      </c>
      <c r="K154">
        <v>9512.527</v>
      </c>
      <c r="L154">
        <v>72.600999999999999</v>
      </c>
      <c r="M154">
        <v>27.800999999999998</v>
      </c>
      <c r="N154">
        <f t="shared" si="4"/>
        <v>11912.929</v>
      </c>
      <c r="O154">
        <v>0</v>
      </c>
      <c r="P154" s="5">
        <v>0</v>
      </c>
      <c r="Q154">
        <v>0</v>
      </c>
      <c r="R154">
        <v>0</v>
      </c>
      <c r="S154">
        <v>0</v>
      </c>
      <c r="T154">
        <v>0</v>
      </c>
      <c r="U154" s="13">
        <v>0</v>
      </c>
    </row>
    <row r="155" spans="1:21" ht="19" x14ac:dyDescent="0.25">
      <c r="A155" s="24" t="s">
        <v>105</v>
      </c>
      <c r="B155" s="27">
        <v>1</v>
      </c>
      <c r="C155" s="7" t="s">
        <v>2</v>
      </c>
      <c r="D155" s="12">
        <v>44531</v>
      </c>
      <c r="E155" t="s">
        <v>283</v>
      </c>
      <c r="F155" t="s">
        <v>171</v>
      </c>
      <c r="G155">
        <v>0</v>
      </c>
      <c r="H155" s="5">
        <v>1</v>
      </c>
      <c r="I155">
        <v>993.29899999999998</v>
      </c>
      <c r="J155">
        <v>0</v>
      </c>
      <c r="K155">
        <v>612</v>
      </c>
      <c r="L155">
        <v>23.832000000000001</v>
      </c>
      <c r="M155">
        <v>0</v>
      </c>
      <c r="N155">
        <f t="shared" si="4"/>
        <v>1629.1310000000001</v>
      </c>
      <c r="O155">
        <v>0</v>
      </c>
      <c r="P155" s="5">
        <v>53.58</v>
      </c>
      <c r="Q155">
        <v>0</v>
      </c>
      <c r="R155">
        <v>1</v>
      </c>
      <c r="S155">
        <v>1563.3019999999999</v>
      </c>
      <c r="T155">
        <v>2862.52</v>
      </c>
      <c r="U155" s="13">
        <v>2763.3020000000001</v>
      </c>
    </row>
    <row r="156" spans="1:21" ht="19" hidden="1" x14ac:dyDescent="0.25">
      <c r="A156" s="25" t="s">
        <v>63</v>
      </c>
      <c r="B156" s="7"/>
      <c r="C156" s="7" t="s">
        <v>3</v>
      </c>
      <c r="H156" s="5"/>
      <c r="N156">
        <f t="shared" si="4"/>
        <v>0</v>
      </c>
      <c r="P156" s="5"/>
      <c r="U156" s="13"/>
    </row>
    <row r="157" spans="1:21" ht="19" x14ac:dyDescent="0.25">
      <c r="A157" s="24" t="s">
        <v>113</v>
      </c>
      <c r="B157" s="27">
        <v>1</v>
      </c>
      <c r="C157" s="8" t="s">
        <v>2</v>
      </c>
      <c r="D157" s="12">
        <v>45261</v>
      </c>
      <c r="E157" t="s">
        <v>284</v>
      </c>
      <c r="F157" t="s">
        <v>171</v>
      </c>
      <c r="G157">
        <v>1</v>
      </c>
      <c r="H157" s="5">
        <v>1</v>
      </c>
      <c r="I157">
        <v>81</v>
      </c>
      <c r="J157">
        <v>82</v>
      </c>
      <c r="K157">
        <v>9</v>
      </c>
      <c r="L157">
        <v>0</v>
      </c>
      <c r="M157">
        <v>0</v>
      </c>
      <c r="N157">
        <f t="shared" si="4"/>
        <v>172</v>
      </c>
      <c r="O157">
        <v>0</v>
      </c>
      <c r="P157" s="5">
        <v>0</v>
      </c>
      <c r="Q157">
        <v>0</v>
      </c>
      <c r="R157">
        <v>0</v>
      </c>
      <c r="S157">
        <v>0</v>
      </c>
      <c r="T157">
        <v>0</v>
      </c>
      <c r="U157" s="13">
        <v>0</v>
      </c>
    </row>
    <row r="158" spans="1:21" ht="19" x14ac:dyDescent="0.25">
      <c r="A158" s="24" t="s">
        <v>122</v>
      </c>
      <c r="B158" s="27">
        <v>1</v>
      </c>
      <c r="C158" s="7" t="s">
        <v>2</v>
      </c>
      <c r="D158" s="12">
        <v>44652</v>
      </c>
      <c r="E158" t="s">
        <v>285</v>
      </c>
      <c r="F158" t="s">
        <v>171</v>
      </c>
      <c r="G158">
        <v>0</v>
      </c>
      <c r="H158" s="5">
        <v>1</v>
      </c>
      <c r="I158">
        <v>241.244</v>
      </c>
      <c r="J158">
        <v>11.268000000000001</v>
      </c>
      <c r="K158">
        <v>35</v>
      </c>
      <c r="L158">
        <v>28.231000000000002</v>
      </c>
      <c r="M158">
        <v>0</v>
      </c>
      <c r="N158">
        <f t="shared" si="4"/>
        <v>315.74299999999999</v>
      </c>
      <c r="O158">
        <v>1882.08</v>
      </c>
      <c r="P158" s="5">
        <v>0</v>
      </c>
      <c r="Q158">
        <v>0</v>
      </c>
      <c r="R158">
        <v>0</v>
      </c>
      <c r="S158">
        <v>0</v>
      </c>
      <c r="T158">
        <v>0</v>
      </c>
      <c r="U158" s="13">
        <v>0</v>
      </c>
    </row>
    <row r="159" spans="1:21" ht="19" hidden="1" x14ac:dyDescent="0.25">
      <c r="A159" s="25" t="s">
        <v>80</v>
      </c>
      <c r="B159" s="5"/>
      <c r="C159" s="7" t="s">
        <v>3</v>
      </c>
      <c r="H159" s="5"/>
      <c r="N159">
        <f t="shared" si="4"/>
        <v>0</v>
      </c>
      <c r="P159" s="5"/>
      <c r="U159" s="13"/>
    </row>
    <row r="160" spans="1:21" ht="19" x14ac:dyDescent="0.25">
      <c r="A160" s="24" t="s">
        <v>81</v>
      </c>
      <c r="B160" s="27">
        <v>1</v>
      </c>
      <c r="C160" s="7" t="s">
        <v>2</v>
      </c>
      <c r="D160" s="12">
        <v>44652</v>
      </c>
      <c r="E160" t="s">
        <v>286</v>
      </c>
      <c r="F160" t="s">
        <v>171</v>
      </c>
      <c r="G160">
        <v>0</v>
      </c>
      <c r="H160" s="5">
        <v>1</v>
      </c>
      <c r="I160">
        <v>970</v>
      </c>
      <c r="J160">
        <v>0</v>
      </c>
      <c r="K160">
        <v>753</v>
      </c>
      <c r="L160">
        <v>20</v>
      </c>
      <c r="M160">
        <v>0</v>
      </c>
      <c r="N160">
        <f t="shared" si="4"/>
        <v>1743</v>
      </c>
      <c r="O160">
        <v>2030</v>
      </c>
      <c r="P160" s="5">
        <v>0</v>
      </c>
      <c r="Q160">
        <v>0</v>
      </c>
      <c r="R160">
        <v>1</v>
      </c>
      <c r="S160">
        <v>782.74099999999999</v>
      </c>
      <c r="T160">
        <v>288.14800000000002</v>
      </c>
      <c r="U160" s="13">
        <v>667.01</v>
      </c>
    </row>
    <row r="161" spans="1:21" ht="19" hidden="1" x14ac:dyDescent="0.25">
      <c r="A161" s="25" t="s">
        <v>45</v>
      </c>
      <c r="B161" s="5"/>
      <c r="C161" s="7" t="s">
        <v>3</v>
      </c>
      <c r="H161" s="5"/>
      <c r="N161">
        <f t="shared" si="4"/>
        <v>0</v>
      </c>
      <c r="P161" s="5"/>
      <c r="U161" s="13"/>
    </row>
    <row r="162" spans="1:21" ht="19" hidden="1" x14ac:dyDescent="0.25">
      <c r="A162" s="25" t="s">
        <v>46</v>
      </c>
      <c r="B162" s="5"/>
      <c r="C162" s="7" t="s">
        <v>3</v>
      </c>
      <c r="H162" s="5"/>
      <c r="N162">
        <f t="shared" ref="N162:N193" si="5">SUM(I162:M162)</f>
        <v>0</v>
      </c>
      <c r="P162" s="5"/>
      <c r="U162" s="13"/>
    </row>
    <row r="163" spans="1:21" ht="19" x14ac:dyDescent="0.25">
      <c r="A163" s="24" t="s">
        <v>47</v>
      </c>
      <c r="B163" s="27">
        <v>1</v>
      </c>
      <c r="C163" s="8" t="s">
        <v>2</v>
      </c>
      <c r="D163" s="12">
        <v>44228</v>
      </c>
      <c r="E163" t="s">
        <v>289</v>
      </c>
      <c r="F163" t="s">
        <v>171</v>
      </c>
      <c r="G163">
        <v>0</v>
      </c>
      <c r="H163" s="5">
        <v>1</v>
      </c>
      <c r="I163">
        <v>95</v>
      </c>
      <c r="J163">
        <v>0</v>
      </c>
      <c r="K163">
        <v>0</v>
      </c>
      <c r="L163">
        <v>0</v>
      </c>
      <c r="M163">
        <v>7</v>
      </c>
      <c r="N163">
        <f t="shared" si="5"/>
        <v>102</v>
      </c>
      <c r="O163">
        <v>0</v>
      </c>
      <c r="P163" s="5">
        <v>0</v>
      </c>
      <c r="Q163">
        <v>0</v>
      </c>
      <c r="R163">
        <v>0</v>
      </c>
      <c r="S163">
        <v>0</v>
      </c>
      <c r="T163">
        <v>0</v>
      </c>
      <c r="U163" s="13">
        <v>0</v>
      </c>
    </row>
    <row r="164" spans="1:21" ht="19" x14ac:dyDescent="0.25">
      <c r="A164" s="24" t="s">
        <v>47</v>
      </c>
      <c r="B164" s="27">
        <v>1</v>
      </c>
      <c r="C164" s="8" t="s">
        <v>2</v>
      </c>
      <c r="D164" s="12">
        <v>44531</v>
      </c>
      <c r="E164" t="s">
        <v>288</v>
      </c>
      <c r="F164" t="s">
        <v>171</v>
      </c>
      <c r="G164">
        <v>0</v>
      </c>
      <c r="H164" s="5">
        <v>1</v>
      </c>
      <c r="I164">
        <v>375</v>
      </c>
      <c r="J164">
        <v>0</v>
      </c>
      <c r="K164">
        <v>0</v>
      </c>
      <c r="L164">
        <v>0</v>
      </c>
      <c r="M164">
        <v>20</v>
      </c>
      <c r="N164">
        <f t="shared" si="5"/>
        <v>395</v>
      </c>
      <c r="O164">
        <v>41</v>
      </c>
      <c r="P164" s="5">
        <v>0</v>
      </c>
      <c r="Q164">
        <v>0</v>
      </c>
      <c r="R164">
        <v>0</v>
      </c>
      <c r="S164">
        <v>0</v>
      </c>
      <c r="T164">
        <v>0</v>
      </c>
      <c r="U164" s="13">
        <v>0</v>
      </c>
    </row>
    <row r="165" spans="1:21" ht="19" x14ac:dyDescent="0.25">
      <c r="A165" s="24" t="s">
        <v>48</v>
      </c>
      <c r="B165" s="27">
        <v>1</v>
      </c>
      <c r="C165" s="7" t="s">
        <v>2</v>
      </c>
      <c r="D165" s="12">
        <v>44531</v>
      </c>
      <c r="E165" t="s">
        <v>290</v>
      </c>
      <c r="F165" t="s">
        <v>171</v>
      </c>
      <c r="G165">
        <v>1</v>
      </c>
      <c r="H165" s="5">
        <v>1</v>
      </c>
      <c r="I165">
        <v>462.70400000000001</v>
      </c>
      <c r="J165">
        <v>0</v>
      </c>
      <c r="K165">
        <v>0</v>
      </c>
      <c r="L165">
        <v>11.281000000000001</v>
      </c>
      <c r="M165">
        <v>204.8</v>
      </c>
      <c r="N165">
        <f t="shared" si="5"/>
        <v>678.78500000000008</v>
      </c>
      <c r="O165">
        <v>0</v>
      </c>
      <c r="P165" s="5">
        <v>0</v>
      </c>
      <c r="Q165">
        <v>0</v>
      </c>
      <c r="R165">
        <v>1</v>
      </c>
      <c r="S165">
        <v>19.308</v>
      </c>
      <c r="T165">
        <v>0</v>
      </c>
      <c r="U165" s="13">
        <v>1500</v>
      </c>
    </row>
    <row r="166" spans="1:21" ht="19" hidden="1" x14ac:dyDescent="0.25">
      <c r="A166" s="25" t="s">
        <v>49</v>
      </c>
      <c r="B166" s="5"/>
      <c r="C166" s="7" t="s">
        <v>3</v>
      </c>
      <c r="H166" s="5"/>
      <c r="N166">
        <f t="shared" si="5"/>
        <v>0</v>
      </c>
      <c r="P166" s="5"/>
      <c r="U166" s="13"/>
    </row>
    <row r="167" spans="1:21" ht="19" x14ac:dyDescent="0.25">
      <c r="A167" s="24" t="s">
        <v>322</v>
      </c>
      <c r="B167" s="8">
        <v>0</v>
      </c>
      <c r="C167" s="7" t="s">
        <v>2</v>
      </c>
      <c r="D167" s="12">
        <v>44531</v>
      </c>
      <c r="E167" t="s">
        <v>323</v>
      </c>
      <c r="F167" t="s">
        <v>171</v>
      </c>
      <c r="G167">
        <v>1</v>
      </c>
      <c r="H167" s="5">
        <v>1</v>
      </c>
      <c r="I167">
        <v>550</v>
      </c>
      <c r="J167">
        <v>0</v>
      </c>
      <c r="K167">
        <v>9859.18</v>
      </c>
      <c r="L167">
        <v>0</v>
      </c>
      <c r="M167">
        <v>0</v>
      </c>
      <c r="N167">
        <f t="shared" si="5"/>
        <v>10409.18</v>
      </c>
      <c r="O167">
        <v>10503.38</v>
      </c>
      <c r="P167" s="5">
        <v>0</v>
      </c>
      <c r="Q167">
        <v>1</v>
      </c>
      <c r="R167">
        <v>1</v>
      </c>
      <c r="S167">
        <v>14325.33</v>
      </c>
      <c r="T167">
        <v>0</v>
      </c>
      <c r="U167" s="13">
        <v>0</v>
      </c>
    </row>
    <row r="168" spans="1:21" ht="19" x14ac:dyDescent="0.25">
      <c r="A168" s="24" t="s">
        <v>82</v>
      </c>
      <c r="B168" s="27">
        <v>1</v>
      </c>
      <c r="C168" s="7" t="s">
        <v>2</v>
      </c>
      <c r="D168" s="12">
        <v>45261</v>
      </c>
      <c r="E168" t="s">
        <v>291</v>
      </c>
      <c r="F168" t="s">
        <v>171</v>
      </c>
      <c r="G168">
        <v>0</v>
      </c>
      <c r="H168" s="5">
        <v>1</v>
      </c>
      <c r="I168">
        <v>1289</v>
      </c>
      <c r="J168">
        <v>0</v>
      </c>
      <c r="K168">
        <v>0</v>
      </c>
      <c r="L168">
        <v>16</v>
      </c>
      <c r="M168">
        <v>0</v>
      </c>
      <c r="N168">
        <f t="shared" si="5"/>
        <v>1305</v>
      </c>
      <c r="O168">
        <v>1566</v>
      </c>
      <c r="P168" s="5">
        <v>6936</v>
      </c>
      <c r="Q168">
        <v>1</v>
      </c>
      <c r="R168">
        <v>1</v>
      </c>
      <c r="S168">
        <v>3957.152</v>
      </c>
      <c r="T168">
        <v>0</v>
      </c>
      <c r="U168" s="13">
        <v>1957.152</v>
      </c>
    </row>
    <row r="169" spans="1:21" ht="19" x14ac:dyDescent="0.25">
      <c r="A169" s="24" t="s">
        <v>83</v>
      </c>
      <c r="B169" s="27">
        <v>1</v>
      </c>
      <c r="C169" s="7" t="s">
        <v>2</v>
      </c>
      <c r="D169" s="12">
        <v>44896</v>
      </c>
      <c r="E169" t="s">
        <v>292</v>
      </c>
      <c r="F169" t="s">
        <v>171</v>
      </c>
      <c r="G169">
        <v>0</v>
      </c>
      <c r="H169" s="5">
        <v>1</v>
      </c>
      <c r="I169">
        <v>1085</v>
      </c>
      <c r="J169">
        <v>0</v>
      </c>
      <c r="K169">
        <v>582.5</v>
      </c>
      <c r="L169">
        <v>56.151000000000003</v>
      </c>
      <c r="M169">
        <v>0</v>
      </c>
      <c r="N169">
        <f t="shared" si="5"/>
        <v>1723.6510000000001</v>
      </c>
      <c r="O169">
        <v>475.18599999999998</v>
      </c>
      <c r="P169" s="5">
        <v>0</v>
      </c>
      <c r="Q169">
        <v>0</v>
      </c>
      <c r="R169">
        <v>0</v>
      </c>
      <c r="S169">
        <v>0</v>
      </c>
      <c r="T169">
        <v>0</v>
      </c>
      <c r="U169" s="13">
        <v>0</v>
      </c>
    </row>
    <row r="170" spans="1:21" ht="19" x14ac:dyDescent="0.25">
      <c r="A170" s="24" t="s">
        <v>116</v>
      </c>
      <c r="B170" s="8">
        <v>0</v>
      </c>
      <c r="C170" s="8" t="s">
        <v>2</v>
      </c>
      <c r="D170" s="12">
        <v>44531</v>
      </c>
      <c r="E170" t="s">
        <v>293</v>
      </c>
      <c r="F170" t="s">
        <v>171</v>
      </c>
      <c r="G170">
        <v>1</v>
      </c>
      <c r="H170" s="5">
        <v>1</v>
      </c>
      <c r="I170">
        <v>460</v>
      </c>
      <c r="J170">
        <v>0</v>
      </c>
      <c r="K170">
        <v>0</v>
      </c>
      <c r="L170">
        <v>0</v>
      </c>
      <c r="M170">
        <v>0</v>
      </c>
      <c r="N170">
        <f t="shared" si="5"/>
        <v>460</v>
      </c>
      <c r="O170">
        <v>0</v>
      </c>
      <c r="P170" s="5">
        <v>0</v>
      </c>
      <c r="Q170">
        <v>0</v>
      </c>
      <c r="R170">
        <v>1</v>
      </c>
      <c r="S170">
        <v>915.6</v>
      </c>
      <c r="T170">
        <v>0</v>
      </c>
      <c r="U170" s="13">
        <v>0</v>
      </c>
    </row>
    <row r="171" spans="1:21" ht="19" x14ac:dyDescent="0.25">
      <c r="A171" s="24" t="s">
        <v>274</v>
      </c>
      <c r="B171" s="27">
        <v>1</v>
      </c>
      <c r="C171" s="7" t="s">
        <v>2</v>
      </c>
      <c r="D171" s="12">
        <v>44531</v>
      </c>
      <c r="E171" t="s">
        <v>294</v>
      </c>
      <c r="F171" t="s">
        <v>171</v>
      </c>
      <c r="G171">
        <v>0</v>
      </c>
      <c r="H171" s="5">
        <v>1</v>
      </c>
      <c r="I171">
        <v>617.96299999999997</v>
      </c>
      <c r="J171">
        <v>0</v>
      </c>
      <c r="K171">
        <v>0</v>
      </c>
      <c r="L171">
        <v>4.7249999999999996</v>
      </c>
      <c r="M171">
        <v>0</v>
      </c>
      <c r="N171">
        <f t="shared" si="5"/>
        <v>622.68799999999999</v>
      </c>
      <c r="O171">
        <v>0</v>
      </c>
      <c r="P171" s="5">
        <v>0</v>
      </c>
      <c r="Q171">
        <v>1</v>
      </c>
      <c r="R171">
        <v>1</v>
      </c>
      <c r="S171">
        <v>316.05</v>
      </c>
      <c r="T171">
        <v>0</v>
      </c>
      <c r="U171" s="13">
        <v>0</v>
      </c>
    </row>
    <row r="172" spans="1:21" ht="19" x14ac:dyDescent="0.25">
      <c r="A172" s="24" t="s">
        <v>51</v>
      </c>
      <c r="B172" s="8">
        <v>0</v>
      </c>
      <c r="C172" s="7" t="s">
        <v>2</v>
      </c>
      <c r="D172" s="12">
        <v>45261</v>
      </c>
      <c r="E172" t="s">
        <v>295</v>
      </c>
      <c r="F172" t="s">
        <v>171</v>
      </c>
      <c r="G172">
        <v>1</v>
      </c>
      <c r="H172" s="5">
        <v>1</v>
      </c>
      <c r="I172">
        <v>1838.8</v>
      </c>
      <c r="J172">
        <v>10.4</v>
      </c>
      <c r="K172">
        <v>0</v>
      </c>
      <c r="L172">
        <v>0</v>
      </c>
      <c r="M172">
        <v>0</v>
      </c>
      <c r="N172">
        <f t="shared" si="5"/>
        <v>1849.2</v>
      </c>
      <c r="O172">
        <v>0</v>
      </c>
      <c r="P172" s="5">
        <v>0</v>
      </c>
      <c r="Q172">
        <v>0</v>
      </c>
      <c r="R172">
        <v>1</v>
      </c>
      <c r="S172">
        <v>23.312000000000001</v>
      </c>
      <c r="T172">
        <v>0</v>
      </c>
      <c r="U172" s="13">
        <v>3235.549</v>
      </c>
    </row>
    <row r="173" spans="1:21" ht="19" x14ac:dyDescent="0.25">
      <c r="A173" s="24" t="s">
        <v>52</v>
      </c>
      <c r="B173" s="8">
        <v>0</v>
      </c>
      <c r="C173" s="8" t="s">
        <v>2</v>
      </c>
      <c r="D173" s="12">
        <v>44531</v>
      </c>
      <c r="E173" t="s">
        <v>296</v>
      </c>
      <c r="F173" t="s">
        <v>171</v>
      </c>
      <c r="G173">
        <v>0</v>
      </c>
      <c r="H173" s="5">
        <v>1</v>
      </c>
      <c r="I173">
        <v>500</v>
      </c>
      <c r="J173">
        <v>0</v>
      </c>
      <c r="K173">
        <v>0</v>
      </c>
      <c r="L173">
        <v>0</v>
      </c>
      <c r="M173">
        <v>31.207999999999998</v>
      </c>
      <c r="N173">
        <f t="shared" si="5"/>
        <v>531.20799999999997</v>
      </c>
      <c r="O173">
        <v>0</v>
      </c>
      <c r="P173" s="5">
        <v>0</v>
      </c>
      <c r="Q173">
        <v>0</v>
      </c>
      <c r="R173">
        <v>0</v>
      </c>
      <c r="S173">
        <v>0</v>
      </c>
      <c r="T173">
        <v>0</v>
      </c>
      <c r="U173" s="13">
        <v>0</v>
      </c>
    </row>
    <row r="174" spans="1:21" ht="19" hidden="1" x14ac:dyDescent="0.25">
      <c r="A174" s="25" t="s">
        <v>53</v>
      </c>
      <c r="B174" s="5"/>
      <c r="C174" s="7" t="s">
        <v>3</v>
      </c>
      <c r="H174" s="5"/>
      <c r="N174">
        <f t="shared" si="5"/>
        <v>0</v>
      </c>
      <c r="P174" s="5"/>
      <c r="U174" s="13"/>
    </row>
    <row r="175" spans="1:21" ht="19" x14ac:dyDescent="0.25">
      <c r="A175" s="24" t="s">
        <v>114</v>
      </c>
      <c r="B175" s="8">
        <v>0</v>
      </c>
      <c r="C175" s="8" t="s">
        <v>2</v>
      </c>
      <c r="D175" s="12">
        <v>44896</v>
      </c>
      <c r="E175" t="s">
        <v>297</v>
      </c>
      <c r="F175" t="s">
        <v>171</v>
      </c>
      <c r="G175">
        <v>0</v>
      </c>
      <c r="H175" s="5">
        <v>1</v>
      </c>
      <c r="I175">
        <v>353.75</v>
      </c>
      <c r="J175">
        <v>0</v>
      </c>
      <c r="K175">
        <v>108.298</v>
      </c>
      <c r="L175">
        <v>4.9749999999999996</v>
      </c>
      <c r="M175">
        <v>0</v>
      </c>
      <c r="N175">
        <f t="shared" si="5"/>
        <v>467.02300000000002</v>
      </c>
      <c r="O175">
        <v>0</v>
      </c>
      <c r="P175" s="5">
        <v>0</v>
      </c>
      <c r="Q175">
        <v>1</v>
      </c>
      <c r="R175">
        <v>1</v>
      </c>
      <c r="S175">
        <v>44.201999999999998</v>
      </c>
      <c r="T175">
        <v>4.4340000000000002</v>
      </c>
      <c r="U175" s="13">
        <v>10</v>
      </c>
    </row>
    <row r="176" spans="1:21" ht="19" x14ac:dyDescent="0.25">
      <c r="A176" s="24" t="s">
        <v>54</v>
      </c>
      <c r="B176" s="8">
        <v>0</v>
      </c>
      <c r="C176" s="8" t="s">
        <v>2</v>
      </c>
      <c r="D176" s="12">
        <v>44531</v>
      </c>
      <c r="E176" t="s">
        <v>298</v>
      </c>
      <c r="F176" t="s">
        <v>171</v>
      </c>
      <c r="G176">
        <v>1</v>
      </c>
      <c r="H176" s="5">
        <v>0</v>
      </c>
      <c r="I176">
        <v>330</v>
      </c>
      <c r="J176">
        <v>0</v>
      </c>
      <c r="K176">
        <v>310</v>
      </c>
      <c r="L176">
        <v>0</v>
      </c>
      <c r="M176">
        <v>0</v>
      </c>
      <c r="N176">
        <f t="shared" si="5"/>
        <v>640</v>
      </c>
      <c r="O176">
        <v>0</v>
      </c>
      <c r="P176" s="5">
        <v>0</v>
      </c>
      <c r="Q176">
        <v>1</v>
      </c>
      <c r="R176">
        <v>0</v>
      </c>
      <c r="S176">
        <v>0</v>
      </c>
      <c r="T176">
        <v>0</v>
      </c>
      <c r="U176" s="13">
        <v>0</v>
      </c>
    </row>
    <row r="177" spans="1:21" ht="19" x14ac:dyDescent="0.25">
      <c r="A177" s="24" t="s">
        <v>161</v>
      </c>
      <c r="B177" s="27">
        <v>1</v>
      </c>
      <c r="C177" s="8" t="s">
        <v>2</v>
      </c>
      <c r="D177" s="12">
        <v>44531</v>
      </c>
      <c r="E177" t="s">
        <v>299</v>
      </c>
      <c r="F177" t="s">
        <v>171</v>
      </c>
      <c r="G177">
        <v>0</v>
      </c>
      <c r="H177" s="5">
        <v>1</v>
      </c>
      <c r="I177">
        <v>2060</v>
      </c>
      <c r="J177">
        <v>25</v>
      </c>
      <c r="K177">
        <v>2368.1219999999998</v>
      </c>
      <c r="L177">
        <v>128.58099999999999</v>
      </c>
      <c r="M177">
        <v>0</v>
      </c>
      <c r="N177">
        <f t="shared" si="5"/>
        <v>4581.7029999999995</v>
      </c>
      <c r="O177">
        <v>504.57</v>
      </c>
      <c r="P177" s="5">
        <v>0</v>
      </c>
      <c r="Q177">
        <v>0</v>
      </c>
      <c r="R177">
        <v>1</v>
      </c>
      <c r="S177">
        <v>1984.6579999999999</v>
      </c>
      <c r="T177">
        <v>0</v>
      </c>
      <c r="U177" s="13">
        <v>0</v>
      </c>
    </row>
    <row r="178" spans="1:21" ht="19" hidden="1" x14ac:dyDescent="0.25">
      <c r="A178" s="25" t="s">
        <v>115</v>
      </c>
      <c r="B178" s="5"/>
      <c r="C178" s="7" t="s">
        <v>3</v>
      </c>
      <c r="H178" s="5"/>
      <c r="N178">
        <f t="shared" si="5"/>
        <v>0</v>
      </c>
      <c r="P178" s="5"/>
      <c r="U178" s="13"/>
    </row>
    <row r="179" spans="1:21" ht="20" thickBot="1" x14ac:dyDescent="0.3">
      <c r="A179" s="26" t="s">
        <v>106</v>
      </c>
      <c r="B179" s="28">
        <v>1</v>
      </c>
      <c r="C179" s="14" t="s">
        <v>2</v>
      </c>
      <c r="D179" s="15">
        <v>44531</v>
      </c>
      <c r="E179" s="16" t="s">
        <v>300</v>
      </c>
      <c r="F179" s="16" t="s">
        <v>171</v>
      </c>
      <c r="G179" s="16">
        <v>0</v>
      </c>
      <c r="H179" s="17">
        <v>1</v>
      </c>
      <c r="I179" s="16">
        <v>292.5</v>
      </c>
      <c r="J179" s="16">
        <v>0</v>
      </c>
      <c r="K179" s="16">
        <v>55.834000000000003</v>
      </c>
      <c r="L179" s="16">
        <v>8.6210000000000004</v>
      </c>
      <c r="M179" s="16">
        <v>0</v>
      </c>
      <c r="N179" s="16">
        <f t="shared" si="5"/>
        <v>356.95499999999998</v>
      </c>
      <c r="O179" s="16">
        <v>0</v>
      </c>
      <c r="P179" s="17">
        <v>0</v>
      </c>
      <c r="Q179" s="16">
        <v>0</v>
      </c>
      <c r="R179" s="16">
        <v>1</v>
      </c>
      <c r="S179" s="16">
        <v>4</v>
      </c>
      <c r="T179" s="16">
        <v>0</v>
      </c>
      <c r="U179" s="18">
        <v>0</v>
      </c>
    </row>
    <row r="185" spans="1:21" ht="17" thickBot="1" x14ac:dyDescent="0.25"/>
    <row r="186" spans="1:21" x14ac:dyDescent="0.2">
      <c r="A186" s="30" t="s">
        <v>303</v>
      </c>
      <c r="B186" s="21">
        <v>157</v>
      </c>
    </row>
    <row r="187" spans="1:21" x14ac:dyDescent="0.2">
      <c r="A187" s="31" t="s">
        <v>304</v>
      </c>
      <c r="B187" s="19">
        <v>91</v>
      </c>
    </row>
    <row r="188" spans="1:21" x14ac:dyDescent="0.2">
      <c r="A188" s="32" t="s">
        <v>305</v>
      </c>
      <c r="B188" s="29">
        <v>58</v>
      </c>
    </row>
    <row r="189" spans="1:21" ht="17" thickBot="1" x14ac:dyDescent="0.25">
      <c r="A189" s="33" t="s">
        <v>306</v>
      </c>
      <c r="B189" s="20">
        <f>B187-B188</f>
        <v>33</v>
      </c>
    </row>
    <row r="191" spans="1:21" x14ac:dyDescent="0.2">
      <c r="A191" s="36"/>
      <c r="B191" s="37"/>
    </row>
    <row r="192" spans="1:21" x14ac:dyDescent="0.2">
      <c r="A192" s="36"/>
      <c r="B192" s="37"/>
    </row>
    <row r="194" spans="1:2" x14ac:dyDescent="0.2">
      <c r="A194" s="36"/>
      <c r="B194" s="37"/>
    </row>
    <row r="195" spans="1:2" x14ac:dyDescent="0.2">
      <c r="A195" s="36"/>
    </row>
  </sheetData>
  <autoFilter ref="A1:U179" xr:uid="{7CAC2B78-A07E-744B-BE74-3043C31207AA}">
    <filterColumn colId="2">
      <filters>
        <filter val="SI"/>
      </filters>
    </filterColumn>
    <sortState xmlns:xlrd2="http://schemas.microsoft.com/office/spreadsheetml/2017/richdata2" ref="A2:U179">
      <sortCondition ref="A1:A179"/>
    </sortState>
  </autoFilter>
  <sortState xmlns:xlrd2="http://schemas.microsoft.com/office/spreadsheetml/2017/richdata2" ref="A2:U181">
    <sortCondition ref="A57:A181"/>
  </sortState>
  <conditionalFormatting sqref="E22:F26 E28:F28 E30:F30 E41:E43 F43 E45:E48 F47:F48 E50:E52 E54:E56 F50 C184:C1048576 B188 C1:C182">
    <cfRule type="containsText" dxfId="1" priority="2" operator="containsText" text="SI">
      <formula>NOT(ISERROR(SEARCH("SI",B1)))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7D271-75C5-EE49-90DA-EB0C84E64D0F}">
  <dimension ref="B1:O71"/>
  <sheetViews>
    <sheetView workbookViewId="0">
      <selection activeCell="M20" sqref="M20"/>
    </sheetView>
  </sheetViews>
  <sheetFormatPr baseColWidth="10" defaultRowHeight="16" x14ac:dyDescent="0.2"/>
  <cols>
    <col min="11" max="11" width="15.33203125" bestFit="1" customWidth="1"/>
    <col min="12" max="12" width="14.5" bestFit="1" customWidth="1"/>
    <col min="15" max="15" width="14.5" bestFit="1" customWidth="1"/>
  </cols>
  <sheetData>
    <row r="1" spans="2:15" x14ac:dyDescent="0.2">
      <c r="B1" t="s">
        <v>307</v>
      </c>
      <c r="C1" t="s">
        <v>308</v>
      </c>
      <c r="D1" t="s">
        <v>309</v>
      </c>
      <c r="E1" t="s">
        <v>310</v>
      </c>
      <c r="F1" t="s">
        <v>315</v>
      </c>
      <c r="G1" t="s">
        <v>316</v>
      </c>
    </row>
    <row r="2" spans="2:15" x14ac:dyDescent="0.2">
      <c r="B2">
        <v>700</v>
      </c>
      <c r="C2">
        <v>390.18400000000003</v>
      </c>
      <c r="D2">
        <v>283.88</v>
      </c>
      <c r="E2">
        <v>150</v>
      </c>
      <c r="F2">
        <v>996.44500000000005</v>
      </c>
      <c r="G2">
        <v>540.18399999999997</v>
      </c>
    </row>
    <row r="3" spans="2:15" x14ac:dyDescent="0.2">
      <c r="B3">
        <v>486</v>
      </c>
      <c r="C3">
        <v>363</v>
      </c>
      <c r="D3">
        <v>289.93799999999999</v>
      </c>
      <c r="E3">
        <v>0</v>
      </c>
      <c r="F3">
        <v>783.55</v>
      </c>
      <c r="G3">
        <v>396.46600000000001</v>
      </c>
      <c r="K3" s="38" t="s">
        <v>320</v>
      </c>
      <c r="L3" t="s">
        <v>319</v>
      </c>
    </row>
    <row r="4" spans="2:15" x14ac:dyDescent="0.2">
      <c r="B4">
        <v>218</v>
      </c>
      <c r="C4">
        <v>1000.123</v>
      </c>
      <c r="D4">
        <v>69.088999999999999</v>
      </c>
      <c r="E4">
        <v>0</v>
      </c>
      <c r="F4">
        <v>287.089</v>
      </c>
      <c r="G4">
        <v>1029.375</v>
      </c>
      <c r="J4" t="s">
        <v>311</v>
      </c>
      <c r="K4">
        <v>730.06547142857141</v>
      </c>
      <c r="L4" s="37">
        <v>730065.47142857139</v>
      </c>
      <c r="N4">
        <f>AVERAGE(B2:B59)</f>
        <v>813.51029310344813</v>
      </c>
      <c r="O4" s="37">
        <f>N4*1000</f>
        <v>813510.29310344812</v>
      </c>
    </row>
    <row r="5" spans="2:15" x14ac:dyDescent="0.2">
      <c r="B5">
        <v>435</v>
      </c>
      <c r="C5">
        <v>177.958</v>
      </c>
      <c r="D5">
        <v>0</v>
      </c>
      <c r="E5">
        <v>0</v>
      </c>
      <c r="F5">
        <v>435</v>
      </c>
      <c r="G5">
        <v>177.958</v>
      </c>
      <c r="J5" t="s">
        <v>312</v>
      </c>
      <c r="K5">
        <v>497.34304999999995</v>
      </c>
      <c r="L5" s="37">
        <v>497343.04999999993</v>
      </c>
      <c r="N5">
        <f>AVERAGE(C2:C34)</f>
        <v>536.49884848484851</v>
      </c>
      <c r="O5" s="37">
        <f t="shared" ref="O5:O9" si="0">N5*1000</f>
        <v>536498.84848484851</v>
      </c>
    </row>
    <row r="6" spans="2:15" x14ac:dyDescent="0.2">
      <c r="B6">
        <v>1411</v>
      </c>
      <c r="C6">
        <v>250.62</v>
      </c>
      <c r="D6">
        <v>1512</v>
      </c>
      <c r="E6">
        <v>0</v>
      </c>
      <c r="F6">
        <v>2969</v>
      </c>
      <c r="G6">
        <v>255.88300000000001</v>
      </c>
      <c r="J6" t="s">
        <v>313</v>
      </c>
      <c r="K6">
        <v>837.81695714285718</v>
      </c>
      <c r="L6" s="37">
        <v>837816.95714285714</v>
      </c>
      <c r="N6">
        <f>AVERAGE(D2:D59)</f>
        <v>989.31684482758635</v>
      </c>
      <c r="O6" s="37">
        <f t="shared" si="0"/>
        <v>989316.84482758632</v>
      </c>
    </row>
    <row r="7" spans="2:15" x14ac:dyDescent="0.2">
      <c r="B7">
        <v>476.66699999999997</v>
      </c>
      <c r="C7">
        <v>260</v>
      </c>
      <c r="D7">
        <v>357.3</v>
      </c>
      <c r="E7">
        <v>0</v>
      </c>
      <c r="F7">
        <v>973.52599999999995</v>
      </c>
      <c r="G7">
        <v>260</v>
      </c>
      <c r="J7" t="s">
        <v>314</v>
      </c>
      <c r="K7">
        <v>397.87777499999999</v>
      </c>
      <c r="L7" s="37">
        <v>397877.77499999997</v>
      </c>
      <c r="N7">
        <f>AVERAGE(E2:E34)</f>
        <v>466.53190909090915</v>
      </c>
      <c r="O7" s="37">
        <f t="shared" si="0"/>
        <v>466531.90909090918</v>
      </c>
    </row>
    <row r="8" spans="2:15" x14ac:dyDescent="0.2">
      <c r="B8">
        <v>607.50300000000004</v>
      </c>
      <c r="C8">
        <v>304</v>
      </c>
      <c r="D8">
        <v>240.37899999999999</v>
      </c>
      <c r="E8">
        <v>0</v>
      </c>
      <c r="F8">
        <v>847.88200000000006</v>
      </c>
      <c r="G8">
        <v>310</v>
      </c>
      <c r="J8" t="s">
        <v>317</v>
      </c>
      <c r="K8">
        <v>1621.3076428571428</v>
      </c>
      <c r="L8" s="37">
        <v>1621307.6428571427</v>
      </c>
      <c r="N8">
        <f>AVERAGE(F2:F59)</f>
        <v>1863.5295517241377</v>
      </c>
      <c r="O8" s="37">
        <f t="shared" si="0"/>
        <v>1863529.5517241377</v>
      </c>
    </row>
    <row r="9" spans="2:15" x14ac:dyDescent="0.2">
      <c r="B9">
        <v>790</v>
      </c>
      <c r="C9">
        <v>464.26</v>
      </c>
      <c r="D9">
        <v>678.93799999999999</v>
      </c>
      <c r="E9">
        <v>205.55799999999999</v>
      </c>
      <c r="F9">
        <v>1519.2550000000001</v>
      </c>
      <c r="G9">
        <v>674.04</v>
      </c>
      <c r="J9" t="s">
        <v>318</v>
      </c>
      <c r="K9">
        <v>944.1828499999998</v>
      </c>
      <c r="L9" s="37">
        <v>944182.84999999986</v>
      </c>
      <c r="N9">
        <f>AVERAGE(G2:G34)</f>
        <v>1055.9127575757575</v>
      </c>
      <c r="O9" s="37">
        <f t="shared" si="0"/>
        <v>1055912.7575757576</v>
      </c>
    </row>
    <row r="10" spans="2:15" x14ac:dyDescent="0.2">
      <c r="B10">
        <v>923.29700000000003</v>
      </c>
      <c r="C10">
        <v>123.288</v>
      </c>
      <c r="D10">
        <v>920</v>
      </c>
      <c r="E10">
        <v>0</v>
      </c>
      <c r="F10">
        <v>1856.3120000000001</v>
      </c>
      <c r="G10">
        <v>124.785</v>
      </c>
    </row>
    <row r="11" spans="2:15" ht="17" thickBot="1" x14ac:dyDescent="0.25">
      <c r="B11">
        <v>194.761</v>
      </c>
      <c r="C11">
        <v>318.46899999999999</v>
      </c>
      <c r="D11">
        <v>22.100999999999999</v>
      </c>
      <c r="E11">
        <v>830</v>
      </c>
      <c r="F11">
        <v>221.215</v>
      </c>
      <c r="G11">
        <v>1158.8630000000001</v>
      </c>
    </row>
    <row r="12" spans="2:15" ht="17" thickBot="1" x14ac:dyDescent="0.25">
      <c r="B12">
        <v>405.435</v>
      </c>
      <c r="C12">
        <v>346</v>
      </c>
      <c r="D12">
        <v>220</v>
      </c>
      <c r="E12">
        <v>689</v>
      </c>
      <c r="F12">
        <v>629.29899999999998</v>
      </c>
      <c r="G12">
        <v>1046</v>
      </c>
      <c r="J12" s="60" t="s">
        <v>330</v>
      </c>
      <c r="K12" s="59" t="s">
        <v>331</v>
      </c>
    </row>
    <row r="13" spans="2:15" x14ac:dyDescent="0.2">
      <c r="B13">
        <v>1400</v>
      </c>
      <c r="C13">
        <v>335</v>
      </c>
      <c r="D13">
        <v>5657.3</v>
      </c>
      <c r="E13">
        <v>130</v>
      </c>
      <c r="F13">
        <v>7251.0910000000003</v>
      </c>
      <c r="G13">
        <v>488</v>
      </c>
      <c r="I13" s="57" t="s">
        <v>328</v>
      </c>
      <c r="J13" s="61" t="s">
        <v>325</v>
      </c>
      <c r="K13" s="62">
        <v>813510.29310344812</v>
      </c>
      <c r="L13" s="37"/>
    </row>
    <row r="14" spans="2:15" x14ac:dyDescent="0.2">
      <c r="B14">
        <v>645.1</v>
      </c>
      <c r="C14">
        <v>100</v>
      </c>
      <c r="D14">
        <v>300</v>
      </c>
      <c r="E14">
        <v>0</v>
      </c>
      <c r="F14">
        <v>952.30000000000007</v>
      </c>
      <c r="G14">
        <v>1250</v>
      </c>
      <c r="I14" s="55"/>
      <c r="J14" s="40" t="s">
        <v>326</v>
      </c>
      <c r="K14" s="42">
        <v>989316.84482758632</v>
      </c>
      <c r="L14" s="37"/>
    </row>
    <row r="15" spans="2:15" ht="17" thickBot="1" x14ac:dyDescent="0.25">
      <c r="B15">
        <v>355.67899999999997</v>
      </c>
      <c r="C15">
        <v>366.17700000000002</v>
      </c>
      <c r="D15">
        <v>75.527000000000001</v>
      </c>
      <c r="E15">
        <v>150</v>
      </c>
      <c r="F15">
        <v>443.34699999999998</v>
      </c>
      <c r="G15">
        <v>516.17700000000002</v>
      </c>
      <c r="I15" s="56"/>
      <c r="J15" s="43" t="s">
        <v>327</v>
      </c>
      <c r="K15" s="44">
        <v>1863529.5517241377</v>
      </c>
      <c r="L15" s="39">
        <f>K14/K15</f>
        <v>0.53088336802186487</v>
      </c>
    </row>
    <row r="16" spans="2:15" x14ac:dyDescent="0.2">
      <c r="B16">
        <v>651</v>
      </c>
      <c r="C16">
        <v>226</v>
      </c>
      <c r="D16">
        <v>565</v>
      </c>
      <c r="E16">
        <v>0</v>
      </c>
      <c r="F16">
        <v>1221</v>
      </c>
      <c r="G16">
        <v>226</v>
      </c>
      <c r="I16" s="57" t="s">
        <v>329</v>
      </c>
      <c r="J16" s="61" t="s">
        <v>325</v>
      </c>
      <c r="K16" s="62">
        <v>536498.84848484851</v>
      </c>
      <c r="L16" s="37"/>
    </row>
    <row r="17" spans="2:13" x14ac:dyDescent="0.2">
      <c r="B17">
        <v>168</v>
      </c>
      <c r="C17">
        <v>380</v>
      </c>
      <c r="D17">
        <v>140</v>
      </c>
      <c r="E17">
        <v>67.335999999999999</v>
      </c>
      <c r="F17">
        <v>311</v>
      </c>
      <c r="G17">
        <v>447.33600000000001</v>
      </c>
      <c r="I17" s="55"/>
      <c r="J17" s="40" t="s">
        <v>326</v>
      </c>
      <c r="K17" s="42">
        <v>466531.90909090918</v>
      </c>
      <c r="L17" s="37"/>
      <c r="M17" s="39"/>
    </row>
    <row r="18" spans="2:13" ht="17" thickBot="1" x14ac:dyDescent="0.25">
      <c r="B18">
        <v>1891</v>
      </c>
      <c r="C18">
        <v>378.404</v>
      </c>
      <c r="D18">
        <v>3315</v>
      </c>
      <c r="E18">
        <v>0</v>
      </c>
      <c r="F18">
        <v>5213</v>
      </c>
      <c r="G18">
        <v>395.798</v>
      </c>
      <c r="I18" s="56"/>
      <c r="J18" s="43" t="s">
        <v>327</v>
      </c>
      <c r="K18" s="44">
        <v>1055912.7575757576</v>
      </c>
      <c r="L18" s="39">
        <f>K17/K18</f>
        <v>0.44182808261736278</v>
      </c>
      <c r="M18" s="39"/>
    </row>
    <row r="19" spans="2:13" x14ac:dyDescent="0.2">
      <c r="B19">
        <v>200</v>
      </c>
      <c r="C19">
        <v>1545</v>
      </c>
      <c r="D19">
        <v>15</v>
      </c>
      <c r="E19">
        <v>1000</v>
      </c>
      <c r="F19">
        <v>217.916</v>
      </c>
      <c r="G19">
        <v>2731</v>
      </c>
      <c r="K19" s="37"/>
      <c r="M19" s="45"/>
    </row>
    <row r="20" spans="2:13" x14ac:dyDescent="0.2">
      <c r="B20">
        <v>660</v>
      </c>
      <c r="C20">
        <v>255.255</v>
      </c>
      <c r="D20">
        <v>0</v>
      </c>
      <c r="E20">
        <v>8</v>
      </c>
      <c r="F20">
        <v>660</v>
      </c>
      <c r="G20">
        <v>269.02</v>
      </c>
    </row>
    <row r="21" spans="2:13" x14ac:dyDescent="0.2">
      <c r="B21">
        <v>758.33299999999997</v>
      </c>
      <c r="C21">
        <v>1065.912</v>
      </c>
      <c r="D21">
        <v>365.89400000000001</v>
      </c>
      <c r="E21">
        <v>0</v>
      </c>
      <c r="F21">
        <v>1132.9379999999999</v>
      </c>
      <c r="G21">
        <v>1076.213</v>
      </c>
    </row>
    <row r="22" spans="2:13" x14ac:dyDescent="0.2">
      <c r="B22">
        <v>1800</v>
      </c>
      <c r="C22">
        <v>1290</v>
      </c>
      <c r="D22">
        <v>4155</v>
      </c>
      <c r="E22">
        <v>375</v>
      </c>
      <c r="F22">
        <v>5975.1679999999997</v>
      </c>
      <c r="G22">
        <v>1665</v>
      </c>
    </row>
    <row r="23" spans="2:13" x14ac:dyDescent="0.2">
      <c r="B23">
        <v>570</v>
      </c>
      <c r="C23">
        <v>460.596</v>
      </c>
      <c r="D23">
        <v>228</v>
      </c>
      <c r="E23">
        <v>0</v>
      </c>
      <c r="F23">
        <v>1166</v>
      </c>
      <c r="G23">
        <v>483.68799999999999</v>
      </c>
    </row>
    <row r="24" spans="2:13" x14ac:dyDescent="0.2">
      <c r="B24">
        <v>166.63399999999999</v>
      </c>
      <c r="C24">
        <v>616.66600000000005</v>
      </c>
      <c r="D24">
        <v>300</v>
      </c>
      <c r="E24">
        <v>100</v>
      </c>
      <c r="F24">
        <v>470.17099999999999</v>
      </c>
      <c r="G24">
        <v>723.66600000000005</v>
      </c>
    </row>
    <row r="25" spans="2:13" x14ac:dyDescent="0.2">
      <c r="B25">
        <v>1520</v>
      </c>
      <c r="C25">
        <v>300</v>
      </c>
      <c r="D25">
        <v>1450.6880000000001</v>
      </c>
      <c r="E25">
        <v>99.180999999999997</v>
      </c>
      <c r="F25">
        <v>3218.0340000000001</v>
      </c>
      <c r="G25">
        <v>411.69200000000001</v>
      </c>
    </row>
    <row r="26" spans="2:13" x14ac:dyDescent="0.2">
      <c r="B26">
        <v>1600</v>
      </c>
      <c r="C26">
        <v>415</v>
      </c>
      <c r="D26">
        <v>4208</v>
      </c>
      <c r="E26">
        <v>48</v>
      </c>
      <c r="F26">
        <v>5852</v>
      </c>
      <c r="G26">
        <v>473</v>
      </c>
    </row>
    <row r="27" spans="2:13" x14ac:dyDescent="0.2">
      <c r="B27">
        <v>663.17200000000003</v>
      </c>
      <c r="C27">
        <v>1500</v>
      </c>
      <c r="D27">
        <v>673.97400000000005</v>
      </c>
      <c r="E27">
        <v>1196</v>
      </c>
      <c r="F27">
        <v>1342.2500000000002</v>
      </c>
      <c r="G27">
        <v>2696</v>
      </c>
    </row>
    <row r="28" spans="2:13" x14ac:dyDescent="0.2">
      <c r="B28">
        <v>1200</v>
      </c>
      <c r="C28">
        <v>440</v>
      </c>
      <c r="D28">
        <v>734.4</v>
      </c>
      <c r="E28">
        <v>70</v>
      </c>
      <c r="F28">
        <v>1939.644</v>
      </c>
      <c r="G28">
        <v>662.36599999999999</v>
      </c>
    </row>
    <row r="29" spans="2:13" x14ac:dyDescent="0.2">
      <c r="B29">
        <v>351.20699999999999</v>
      </c>
      <c r="C29">
        <v>550</v>
      </c>
      <c r="D29">
        <v>213.38</v>
      </c>
      <c r="E29">
        <v>9859.18</v>
      </c>
      <c r="F29">
        <v>568.36599999999999</v>
      </c>
      <c r="G29">
        <v>10409.18</v>
      </c>
    </row>
    <row r="30" spans="2:13" x14ac:dyDescent="0.2">
      <c r="B30">
        <v>304.95600000000002</v>
      </c>
      <c r="C30">
        <v>460</v>
      </c>
      <c r="D30">
        <v>150</v>
      </c>
      <c r="E30">
        <v>0</v>
      </c>
      <c r="F30">
        <v>467.738</v>
      </c>
      <c r="G30">
        <v>460</v>
      </c>
    </row>
    <row r="31" spans="2:13" x14ac:dyDescent="0.2">
      <c r="B31">
        <v>756.928</v>
      </c>
      <c r="C31">
        <v>1838.8</v>
      </c>
      <c r="D31">
        <v>482.923</v>
      </c>
      <c r="E31">
        <v>0</v>
      </c>
      <c r="F31">
        <v>1251.7850000000001</v>
      </c>
      <c r="G31">
        <v>1849.2</v>
      </c>
    </row>
    <row r="32" spans="2:13" x14ac:dyDescent="0.2">
      <c r="B32">
        <v>385.625</v>
      </c>
      <c r="C32">
        <v>500</v>
      </c>
      <c r="D32">
        <v>404.44200000000001</v>
      </c>
      <c r="E32">
        <v>0</v>
      </c>
      <c r="F32">
        <v>824.678</v>
      </c>
      <c r="G32">
        <v>531.20799999999997</v>
      </c>
    </row>
    <row r="33" spans="2:7" x14ac:dyDescent="0.2">
      <c r="B33">
        <v>260.39999999999998</v>
      </c>
      <c r="C33">
        <v>353.75</v>
      </c>
      <c r="D33">
        <v>238</v>
      </c>
      <c r="E33">
        <v>108.298</v>
      </c>
      <c r="F33">
        <v>500.34999999999997</v>
      </c>
      <c r="G33">
        <v>467.02300000000002</v>
      </c>
    </row>
    <row r="34" spans="2:7" x14ac:dyDescent="0.2">
      <c r="B34">
        <v>364.5</v>
      </c>
      <c r="C34">
        <v>330</v>
      </c>
      <c r="D34">
        <v>0</v>
      </c>
      <c r="E34">
        <v>310</v>
      </c>
      <c r="F34">
        <v>368.613</v>
      </c>
      <c r="G34">
        <v>640</v>
      </c>
    </row>
    <row r="35" spans="2:7" x14ac:dyDescent="0.2">
      <c r="B35">
        <v>1000</v>
      </c>
      <c r="D35">
        <v>660</v>
      </c>
      <c r="F35">
        <v>1681</v>
      </c>
    </row>
    <row r="36" spans="2:7" x14ac:dyDescent="0.2">
      <c r="B36">
        <v>1000</v>
      </c>
      <c r="D36">
        <v>3140.25</v>
      </c>
      <c r="F36">
        <v>4167.8879999999999</v>
      </c>
    </row>
    <row r="37" spans="2:7" x14ac:dyDescent="0.2">
      <c r="B37">
        <v>448.54599999999999</v>
      </c>
      <c r="D37">
        <v>85</v>
      </c>
      <c r="F37">
        <v>985.54600000000005</v>
      </c>
    </row>
    <row r="38" spans="2:7" x14ac:dyDescent="0.2">
      <c r="B38">
        <v>1411.175</v>
      </c>
      <c r="D38">
        <v>312.5</v>
      </c>
      <c r="F38">
        <v>1727.0429999999999</v>
      </c>
    </row>
    <row r="39" spans="2:7" x14ac:dyDescent="0.2">
      <c r="B39">
        <v>1363.846</v>
      </c>
      <c r="D39">
        <v>1500</v>
      </c>
      <c r="F39">
        <v>2876.442</v>
      </c>
    </row>
    <row r="40" spans="2:7" x14ac:dyDescent="0.2">
      <c r="B40">
        <v>2465</v>
      </c>
      <c r="D40">
        <v>4909.1840000000002</v>
      </c>
      <c r="F40">
        <v>8145.0470000000005</v>
      </c>
    </row>
    <row r="41" spans="2:7" x14ac:dyDescent="0.2">
      <c r="B41">
        <v>1100</v>
      </c>
      <c r="D41">
        <v>441.1</v>
      </c>
      <c r="F41">
        <v>1541.8219999999999</v>
      </c>
    </row>
    <row r="42" spans="2:7" x14ac:dyDescent="0.2">
      <c r="B42">
        <v>356.512</v>
      </c>
      <c r="D42">
        <v>156.20699999999999</v>
      </c>
      <c r="F42">
        <v>514.85500000000002</v>
      </c>
    </row>
    <row r="43" spans="2:7" x14ac:dyDescent="0.2">
      <c r="B43">
        <v>1125</v>
      </c>
      <c r="D43">
        <v>957</v>
      </c>
      <c r="F43">
        <v>2166</v>
      </c>
    </row>
    <row r="44" spans="2:7" x14ac:dyDescent="0.2">
      <c r="B44">
        <v>641</v>
      </c>
      <c r="D44">
        <v>700</v>
      </c>
      <c r="F44">
        <v>1341</v>
      </c>
    </row>
    <row r="45" spans="2:7" x14ac:dyDescent="0.2">
      <c r="B45">
        <v>670</v>
      </c>
      <c r="D45">
        <v>325</v>
      </c>
      <c r="F45">
        <v>1007.9589999999999</v>
      </c>
    </row>
    <row r="46" spans="2:7" x14ac:dyDescent="0.2">
      <c r="B46">
        <v>703.61099999999999</v>
      </c>
      <c r="D46">
        <v>2000</v>
      </c>
      <c r="F46">
        <v>2799.5649999999996</v>
      </c>
    </row>
    <row r="47" spans="2:7" x14ac:dyDescent="0.2">
      <c r="B47">
        <v>811</v>
      </c>
      <c r="D47">
        <v>0</v>
      </c>
      <c r="F47">
        <v>828</v>
      </c>
    </row>
    <row r="48" spans="2:7" x14ac:dyDescent="0.2">
      <c r="B48">
        <v>2300</v>
      </c>
      <c r="D48">
        <v>9512.527</v>
      </c>
      <c r="F48">
        <v>11912.929</v>
      </c>
    </row>
    <row r="49" spans="2:6" x14ac:dyDescent="0.2">
      <c r="B49">
        <v>993.29899999999998</v>
      </c>
      <c r="D49">
        <v>612</v>
      </c>
      <c r="F49">
        <v>1629.1310000000001</v>
      </c>
    </row>
    <row r="50" spans="2:6" x14ac:dyDescent="0.2">
      <c r="B50">
        <v>81</v>
      </c>
      <c r="D50">
        <v>9</v>
      </c>
      <c r="F50">
        <v>172</v>
      </c>
    </row>
    <row r="51" spans="2:6" x14ac:dyDescent="0.2">
      <c r="B51">
        <v>241.244</v>
      </c>
      <c r="D51">
        <v>35</v>
      </c>
      <c r="F51">
        <v>315.74299999999999</v>
      </c>
    </row>
    <row r="52" spans="2:6" x14ac:dyDescent="0.2">
      <c r="B52">
        <v>970</v>
      </c>
      <c r="D52">
        <v>753</v>
      </c>
      <c r="F52">
        <v>1743</v>
      </c>
    </row>
    <row r="53" spans="2:6" x14ac:dyDescent="0.2">
      <c r="B53">
        <v>375</v>
      </c>
      <c r="D53">
        <v>0</v>
      </c>
      <c r="F53">
        <v>395</v>
      </c>
    </row>
    <row r="54" spans="2:6" x14ac:dyDescent="0.2">
      <c r="B54">
        <v>462.70400000000001</v>
      </c>
      <c r="D54">
        <v>0</v>
      </c>
      <c r="F54">
        <v>678.78500000000008</v>
      </c>
    </row>
    <row r="55" spans="2:6" x14ac:dyDescent="0.2">
      <c r="B55">
        <v>1289</v>
      </c>
      <c r="D55">
        <v>0</v>
      </c>
      <c r="F55">
        <v>1305</v>
      </c>
    </row>
    <row r="56" spans="2:6" x14ac:dyDescent="0.2">
      <c r="B56">
        <v>1085</v>
      </c>
      <c r="D56">
        <v>582.5</v>
      </c>
      <c r="F56">
        <v>1723.6510000000001</v>
      </c>
    </row>
    <row r="57" spans="2:6" x14ac:dyDescent="0.2">
      <c r="B57">
        <v>617.96299999999997</v>
      </c>
      <c r="D57">
        <v>0</v>
      </c>
      <c r="F57">
        <v>622.68799999999999</v>
      </c>
    </row>
    <row r="58" spans="2:6" x14ac:dyDescent="0.2">
      <c r="B58">
        <v>2060</v>
      </c>
      <c r="D58">
        <v>2368.1219999999998</v>
      </c>
      <c r="F58">
        <v>4581.7029999999995</v>
      </c>
    </row>
    <row r="59" spans="2:6" ht="17" thickBot="1" x14ac:dyDescent="0.25">
      <c r="B59" s="16">
        <v>292.5</v>
      </c>
      <c r="D59" s="16">
        <v>55.834000000000003</v>
      </c>
      <c r="F59" s="16">
        <v>356.95499999999998</v>
      </c>
    </row>
    <row r="71" spans="2:6" ht="17" thickBot="1" x14ac:dyDescent="0.25">
      <c r="B71" s="16"/>
      <c r="D71" s="16"/>
      <c r="F71" s="16"/>
    </row>
  </sheetData>
  <mergeCells count="2">
    <mergeCell ref="I16:I18"/>
    <mergeCell ref="I13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C6608-8DC9-424E-B99D-CAE43064785E}">
  <dimension ref="A1:P71"/>
  <sheetViews>
    <sheetView zoomScale="70" zoomScaleNormal="70" workbookViewId="0">
      <selection activeCell="K10" sqref="K10"/>
    </sheetView>
  </sheetViews>
  <sheetFormatPr baseColWidth="10" defaultRowHeight="16" x14ac:dyDescent="0.2"/>
  <cols>
    <col min="1" max="1" width="33.83203125" bestFit="1" customWidth="1"/>
    <col min="2" max="3" width="14.5" bestFit="1" customWidth="1"/>
    <col min="4" max="4" width="15.6640625" bestFit="1" customWidth="1"/>
    <col min="6" max="6" width="38" bestFit="1" customWidth="1"/>
    <col min="7" max="8" width="15.5" customWidth="1"/>
    <col min="9" max="9" width="15.5" bestFit="1" customWidth="1"/>
    <col min="10" max="10" width="15.5" customWidth="1"/>
    <col min="11" max="11" width="13" bestFit="1" customWidth="1"/>
    <col min="12" max="12" width="14.5" bestFit="1" customWidth="1"/>
    <col min="13" max="14" width="12" bestFit="1" customWidth="1"/>
  </cols>
  <sheetData>
    <row r="1" spans="1:16" x14ac:dyDescent="0.2">
      <c r="A1" s="46" t="s">
        <v>333</v>
      </c>
      <c r="B1" s="47" t="s">
        <v>325</v>
      </c>
      <c r="C1" s="47" t="s">
        <v>326</v>
      </c>
      <c r="D1" s="48" t="s">
        <v>327</v>
      </c>
      <c r="F1" s="46" t="s">
        <v>332</v>
      </c>
      <c r="G1" s="47" t="s">
        <v>325</v>
      </c>
      <c r="H1" s="47" t="s">
        <v>326</v>
      </c>
      <c r="I1" s="48" t="s">
        <v>327</v>
      </c>
      <c r="J1" s="52"/>
    </row>
    <row r="2" spans="1:16" ht="19" customHeight="1" x14ac:dyDescent="0.25">
      <c r="A2" s="49" t="s">
        <v>117</v>
      </c>
      <c r="B2" s="41">
        <v>2300000</v>
      </c>
      <c r="C2" s="41">
        <v>9512527</v>
      </c>
      <c r="D2" s="42">
        <v>11912929</v>
      </c>
      <c r="E2" s="58" t="s">
        <v>321</v>
      </c>
      <c r="F2" s="49" t="s">
        <v>322</v>
      </c>
      <c r="G2" s="41">
        <v>550000</v>
      </c>
      <c r="H2" s="41">
        <v>9859180</v>
      </c>
      <c r="I2" s="42">
        <v>10409180</v>
      </c>
      <c r="J2" s="37"/>
      <c r="N2">
        <v>980</v>
      </c>
      <c r="O2">
        <v>493.33</v>
      </c>
      <c r="P2">
        <v>1488.28</v>
      </c>
    </row>
    <row r="3" spans="1:16" ht="19" x14ac:dyDescent="0.25">
      <c r="A3" s="49" t="s">
        <v>34</v>
      </c>
      <c r="B3" s="41">
        <v>2465000</v>
      </c>
      <c r="C3" s="41">
        <v>4909184</v>
      </c>
      <c r="D3" s="42">
        <v>8145047.0000000009</v>
      </c>
      <c r="E3" s="58"/>
      <c r="F3" s="49" t="s">
        <v>17</v>
      </c>
      <c r="G3" s="41">
        <v>1545000</v>
      </c>
      <c r="H3" s="41">
        <v>1000000</v>
      </c>
      <c r="I3" s="42">
        <v>2731000</v>
      </c>
      <c r="J3" s="37"/>
      <c r="K3" t="s">
        <v>324</v>
      </c>
    </row>
    <row r="4" spans="1:16" ht="19" x14ac:dyDescent="0.25">
      <c r="A4" s="49" t="s">
        <v>147</v>
      </c>
      <c r="B4" s="41">
        <v>1400000</v>
      </c>
      <c r="C4" s="41">
        <v>5657300</v>
      </c>
      <c r="D4" s="42">
        <v>7251091</v>
      </c>
      <c r="E4" s="58"/>
      <c r="F4" s="49" t="s">
        <v>137</v>
      </c>
      <c r="G4" s="41">
        <v>1500000</v>
      </c>
      <c r="H4" s="41">
        <v>1196000</v>
      </c>
      <c r="I4" s="42">
        <v>2696000</v>
      </c>
      <c r="J4" s="37"/>
    </row>
    <row r="5" spans="1:16" ht="19" x14ac:dyDescent="0.25">
      <c r="A5" s="49" t="s">
        <v>156</v>
      </c>
      <c r="B5" s="41">
        <v>1800000</v>
      </c>
      <c r="C5" s="41">
        <v>4155000</v>
      </c>
      <c r="D5" s="42">
        <v>5975168</v>
      </c>
      <c r="E5" s="58"/>
      <c r="F5" s="49" t="s">
        <v>51</v>
      </c>
      <c r="G5" s="41">
        <v>1838800</v>
      </c>
      <c r="H5" s="41">
        <v>0</v>
      </c>
      <c r="I5" s="42">
        <v>1849200</v>
      </c>
      <c r="J5" s="37"/>
    </row>
    <row r="6" spans="1:16" ht="19" x14ac:dyDescent="0.25">
      <c r="A6" s="49" t="s">
        <v>71</v>
      </c>
      <c r="B6" s="41">
        <v>1600000</v>
      </c>
      <c r="C6" s="41">
        <v>4208000</v>
      </c>
      <c r="D6" s="42">
        <v>5852000</v>
      </c>
      <c r="E6" s="58"/>
      <c r="F6" s="49" t="s">
        <v>90</v>
      </c>
      <c r="G6" s="41">
        <v>1290000</v>
      </c>
      <c r="H6" s="41">
        <v>375000</v>
      </c>
      <c r="I6" s="42">
        <v>1665000</v>
      </c>
      <c r="J6" s="37"/>
    </row>
    <row r="7" spans="1:16" ht="19" x14ac:dyDescent="0.25">
      <c r="A7" s="49" t="s">
        <v>153</v>
      </c>
      <c r="B7" s="41">
        <v>1891000</v>
      </c>
      <c r="C7" s="41">
        <v>3315000</v>
      </c>
      <c r="D7" s="42">
        <v>5213000</v>
      </c>
      <c r="E7" s="58"/>
      <c r="F7" s="49" t="s">
        <v>132</v>
      </c>
      <c r="G7" s="41">
        <v>100000</v>
      </c>
      <c r="H7" s="41">
        <v>0</v>
      </c>
      <c r="I7" s="42">
        <v>1250000</v>
      </c>
      <c r="J7" s="37"/>
      <c r="K7" s="37"/>
      <c r="L7" s="37"/>
    </row>
    <row r="8" spans="1:16" ht="19" x14ac:dyDescent="0.25">
      <c r="A8" s="49" t="s">
        <v>161</v>
      </c>
      <c r="B8" s="41">
        <v>2060000</v>
      </c>
      <c r="C8" s="41">
        <v>2368122</v>
      </c>
      <c r="D8" s="42">
        <v>4581702.9999999991</v>
      </c>
      <c r="E8" s="58"/>
      <c r="F8" s="49" t="s">
        <v>98</v>
      </c>
      <c r="G8" s="41">
        <v>318469</v>
      </c>
      <c r="H8" s="41">
        <v>830000</v>
      </c>
      <c r="I8" s="42">
        <v>1158863</v>
      </c>
      <c r="J8" s="37"/>
      <c r="K8" s="37"/>
      <c r="L8" s="37"/>
    </row>
    <row r="9" spans="1:16" ht="19" x14ac:dyDescent="0.25">
      <c r="A9" s="49" t="s">
        <v>102</v>
      </c>
      <c r="B9" s="41">
        <v>1000000</v>
      </c>
      <c r="C9" s="41">
        <v>3140250</v>
      </c>
      <c r="D9" s="42">
        <v>4167888</v>
      </c>
      <c r="E9" s="58"/>
      <c r="F9" s="49" t="s">
        <v>264</v>
      </c>
      <c r="G9" s="41">
        <v>1065912</v>
      </c>
      <c r="H9" s="41">
        <v>0</v>
      </c>
      <c r="I9" s="42">
        <v>1076213</v>
      </c>
      <c r="J9" s="37"/>
      <c r="K9" s="37"/>
      <c r="L9" s="37"/>
    </row>
    <row r="10" spans="1:16" ht="19" x14ac:dyDescent="0.25">
      <c r="A10" s="49" t="s">
        <v>70</v>
      </c>
      <c r="B10" s="41">
        <v>1520000</v>
      </c>
      <c r="C10" s="41">
        <v>1450688</v>
      </c>
      <c r="D10" s="42">
        <v>3218034</v>
      </c>
      <c r="E10" s="58"/>
      <c r="F10" s="49" t="s">
        <v>6</v>
      </c>
      <c r="G10" s="41">
        <v>346000</v>
      </c>
      <c r="H10" s="41">
        <v>689000</v>
      </c>
      <c r="I10" s="42">
        <v>1046000</v>
      </c>
      <c r="J10" s="37"/>
      <c r="K10" s="37"/>
      <c r="L10" s="37"/>
    </row>
    <row r="11" spans="1:16" ht="20" thickBot="1" x14ac:dyDescent="0.3">
      <c r="A11" s="49" t="s">
        <v>139</v>
      </c>
      <c r="B11" s="41">
        <v>1411000</v>
      </c>
      <c r="C11" s="41">
        <v>1512000</v>
      </c>
      <c r="D11" s="42">
        <v>2969000</v>
      </c>
      <c r="E11" s="58"/>
      <c r="F11" s="50" t="s">
        <v>144</v>
      </c>
      <c r="G11" s="53">
        <v>1000123</v>
      </c>
      <c r="H11" s="53">
        <v>0</v>
      </c>
      <c r="I11" s="44">
        <v>1029375</v>
      </c>
      <c r="J11" s="37"/>
      <c r="K11" s="37"/>
      <c r="L11" s="37"/>
    </row>
    <row r="12" spans="1:16" ht="19" x14ac:dyDescent="0.25">
      <c r="A12" s="24" t="s">
        <v>121</v>
      </c>
      <c r="B12">
        <v>1363.846</v>
      </c>
      <c r="C12">
        <v>1500</v>
      </c>
      <c r="D12">
        <v>2876.442</v>
      </c>
      <c r="E12" s="54"/>
      <c r="F12" s="51"/>
      <c r="G12" s="51"/>
      <c r="H12" s="51"/>
      <c r="I12" s="51"/>
      <c r="J12" s="51"/>
      <c r="K12" s="37"/>
      <c r="L12" s="37"/>
    </row>
    <row r="13" spans="1:16" ht="19" x14ac:dyDescent="0.25">
      <c r="A13" s="24" t="s">
        <v>271</v>
      </c>
      <c r="B13">
        <v>703.61099999999999</v>
      </c>
      <c r="C13">
        <v>2000</v>
      </c>
      <c r="D13">
        <v>2799.5649999999996</v>
      </c>
      <c r="K13" s="37"/>
      <c r="L13" s="37"/>
    </row>
    <row r="14" spans="1:16" ht="19" x14ac:dyDescent="0.25">
      <c r="A14" s="24" t="s">
        <v>270</v>
      </c>
      <c r="B14">
        <v>1125</v>
      </c>
      <c r="C14">
        <v>957</v>
      </c>
      <c r="D14">
        <v>2166</v>
      </c>
      <c r="K14" s="37"/>
      <c r="L14" s="37"/>
    </row>
    <row r="15" spans="1:16" ht="19" x14ac:dyDescent="0.25">
      <c r="A15" s="24" t="s">
        <v>123</v>
      </c>
      <c r="B15">
        <v>1200</v>
      </c>
      <c r="C15">
        <v>734.4</v>
      </c>
      <c r="D15">
        <v>1939.644</v>
      </c>
      <c r="K15" s="37"/>
      <c r="L15" s="37"/>
    </row>
    <row r="16" spans="1:16" ht="19" x14ac:dyDescent="0.25">
      <c r="A16" s="24" t="s">
        <v>127</v>
      </c>
      <c r="B16">
        <v>923.29700000000003</v>
      </c>
      <c r="C16">
        <v>920</v>
      </c>
      <c r="D16">
        <v>1856.3120000000001</v>
      </c>
      <c r="K16" s="37"/>
      <c r="L16" s="37"/>
    </row>
    <row r="17" spans="1:4" ht="19" x14ac:dyDescent="0.25">
      <c r="A17" s="24" t="s">
        <v>81</v>
      </c>
      <c r="B17">
        <v>970</v>
      </c>
      <c r="C17">
        <v>753</v>
      </c>
      <c r="D17">
        <v>1743</v>
      </c>
    </row>
    <row r="18" spans="1:4" ht="19" x14ac:dyDescent="0.25">
      <c r="A18" s="24" t="s">
        <v>256</v>
      </c>
      <c r="B18">
        <v>1411.175</v>
      </c>
      <c r="C18">
        <v>312.5</v>
      </c>
      <c r="D18">
        <v>1727.0429999999999</v>
      </c>
    </row>
    <row r="19" spans="1:4" ht="19" x14ac:dyDescent="0.25">
      <c r="A19" s="24" t="s">
        <v>83</v>
      </c>
      <c r="B19">
        <v>1085</v>
      </c>
      <c r="C19">
        <v>582.5</v>
      </c>
      <c r="D19">
        <v>1723.6510000000001</v>
      </c>
    </row>
    <row r="20" spans="1:4" ht="19" x14ac:dyDescent="0.25">
      <c r="A20" s="24" t="s">
        <v>219</v>
      </c>
      <c r="B20">
        <v>1000</v>
      </c>
      <c r="C20">
        <v>660</v>
      </c>
      <c r="D20">
        <v>1681</v>
      </c>
    </row>
    <row r="21" spans="1:4" ht="19" x14ac:dyDescent="0.25">
      <c r="A21" s="24" t="s">
        <v>105</v>
      </c>
      <c r="B21">
        <v>993.29899999999998</v>
      </c>
      <c r="C21">
        <v>612</v>
      </c>
      <c r="D21">
        <v>1629.1310000000001</v>
      </c>
    </row>
    <row r="22" spans="1:4" ht="19" x14ac:dyDescent="0.25">
      <c r="A22" s="24" t="s">
        <v>104</v>
      </c>
      <c r="B22">
        <v>1100</v>
      </c>
      <c r="C22">
        <v>441.1</v>
      </c>
      <c r="D22">
        <v>1541.8219999999999</v>
      </c>
    </row>
    <row r="23" spans="1:4" ht="19" x14ac:dyDescent="0.25">
      <c r="A23" s="24" t="s">
        <v>68</v>
      </c>
      <c r="B23">
        <v>790</v>
      </c>
      <c r="C23">
        <v>678.93799999999999</v>
      </c>
      <c r="D23">
        <v>1519.2550000000001</v>
      </c>
    </row>
    <row r="24" spans="1:4" ht="19" x14ac:dyDescent="0.25">
      <c r="A24" s="24" t="s">
        <v>72</v>
      </c>
      <c r="B24">
        <v>663.17200000000003</v>
      </c>
      <c r="C24">
        <v>673.97400000000005</v>
      </c>
      <c r="D24">
        <v>1342.2500000000002</v>
      </c>
    </row>
    <row r="25" spans="1:4" ht="19" x14ac:dyDescent="0.25">
      <c r="A25" s="24" t="s">
        <v>138</v>
      </c>
      <c r="B25">
        <v>641</v>
      </c>
      <c r="C25">
        <v>700</v>
      </c>
      <c r="D25">
        <v>1341</v>
      </c>
    </row>
    <row r="26" spans="1:4" ht="19" x14ac:dyDescent="0.25">
      <c r="A26" s="24" t="s">
        <v>117</v>
      </c>
      <c r="B26">
        <v>826.3</v>
      </c>
      <c r="C26">
        <v>493</v>
      </c>
      <c r="D26">
        <v>1330.2559999999999</v>
      </c>
    </row>
    <row r="27" spans="1:4" ht="19" x14ac:dyDescent="0.25">
      <c r="A27" s="24" t="s">
        <v>82</v>
      </c>
      <c r="B27">
        <v>1289</v>
      </c>
      <c r="C27">
        <v>0</v>
      </c>
      <c r="D27">
        <v>1305</v>
      </c>
    </row>
    <row r="28" spans="1:4" ht="19" x14ac:dyDescent="0.25">
      <c r="A28" s="24" t="s">
        <v>10</v>
      </c>
      <c r="B28">
        <v>756.928</v>
      </c>
      <c r="C28">
        <v>482.923</v>
      </c>
      <c r="D28">
        <v>1251.7850000000001</v>
      </c>
    </row>
    <row r="29" spans="1:4" ht="19" x14ac:dyDescent="0.25">
      <c r="A29" s="24" t="s">
        <v>86</v>
      </c>
      <c r="B29">
        <v>651</v>
      </c>
      <c r="C29">
        <v>565</v>
      </c>
      <c r="D29">
        <v>1221</v>
      </c>
    </row>
    <row r="30" spans="1:4" ht="19" x14ac:dyDescent="0.25">
      <c r="A30" s="24" t="s">
        <v>217</v>
      </c>
      <c r="B30">
        <v>570</v>
      </c>
      <c r="C30">
        <v>228</v>
      </c>
      <c r="D30">
        <v>1166</v>
      </c>
    </row>
    <row r="31" spans="1:4" ht="19" x14ac:dyDescent="0.25">
      <c r="A31" s="24" t="s">
        <v>87</v>
      </c>
      <c r="B31">
        <v>758.33299999999997</v>
      </c>
      <c r="C31">
        <v>365.89400000000001</v>
      </c>
      <c r="D31">
        <v>1132.9379999999999</v>
      </c>
    </row>
    <row r="32" spans="1:4" ht="19" x14ac:dyDescent="0.25">
      <c r="A32" s="24" t="s">
        <v>162</v>
      </c>
      <c r="B32">
        <v>670</v>
      </c>
      <c r="C32">
        <v>325</v>
      </c>
      <c r="D32">
        <v>1007.9589999999999</v>
      </c>
    </row>
    <row r="33" spans="1:4" ht="19" x14ac:dyDescent="0.25">
      <c r="A33" s="24" t="s">
        <v>61</v>
      </c>
      <c r="B33">
        <v>700</v>
      </c>
      <c r="C33">
        <v>283.88</v>
      </c>
      <c r="D33">
        <v>996.44500000000005</v>
      </c>
    </row>
    <row r="34" spans="1:4" ht="19" x14ac:dyDescent="0.25">
      <c r="A34" s="24" t="s">
        <v>125</v>
      </c>
      <c r="B34">
        <v>448.54599999999999</v>
      </c>
      <c r="C34">
        <v>85</v>
      </c>
      <c r="D34">
        <v>985.54600000000005</v>
      </c>
    </row>
    <row r="35" spans="1:4" ht="19" x14ac:dyDescent="0.25">
      <c r="A35" s="24" t="s">
        <v>126</v>
      </c>
      <c r="B35">
        <v>476.66699999999997</v>
      </c>
      <c r="C35">
        <v>357.3</v>
      </c>
      <c r="D35">
        <v>973.52599999999995</v>
      </c>
    </row>
    <row r="36" spans="1:4" ht="19" x14ac:dyDescent="0.25">
      <c r="A36" s="24" t="s">
        <v>118</v>
      </c>
      <c r="B36">
        <v>645.1</v>
      </c>
      <c r="C36">
        <v>300</v>
      </c>
      <c r="D36">
        <v>952.30000000000007</v>
      </c>
    </row>
    <row r="37" spans="1:4" ht="19" x14ac:dyDescent="0.25">
      <c r="A37" s="24" t="s">
        <v>118</v>
      </c>
      <c r="B37">
        <v>626.1</v>
      </c>
      <c r="C37">
        <v>300</v>
      </c>
      <c r="D37">
        <v>926.1</v>
      </c>
    </row>
    <row r="38" spans="1:4" ht="19" x14ac:dyDescent="0.25">
      <c r="A38" s="24" t="s">
        <v>66</v>
      </c>
      <c r="B38">
        <v>607.50300000000004</v>
      </c>
      <c r="C38">
        <v>240.37899999999999</v>
      </c>
      <c r="D38">
        <v>847.88200000000006</v>
      </c>
    </row>
    <row r="39" spans="1:4" ht="19" x14ac:dyDescent="0.25">
      <c r="A39" s="24" t="s">
        <v>44</v>
      </c>
      <c r="B39">
        <v>811</v>
      </c>
      <c r="C39">
        <v>0</v>
      </c>
      <c r="D39">
        <v>828</v>
      </c>
    </row>
    <row r="40" spans="1:4" ht="19" x14ac:dyDescent="0.25">
      <c r="A40" s="24" t="s">
        <v>76</v>
      </c>
      <c r="B40">
        <v>385.625</v>
      </c>
      <c r="C40">
        <v>404.44200000000001</v>
      </c>
      <c r="D40">
        <v>824.678</v>
      </c>
    </row>
    <row r="41" spans="1:4" ht="19" x14ac:dyDescent="0.25">
      <c r="A41" s="24" t="s">
        <v>55</v>
      </c>
      <c r="B41">
        <v>486</v>
      </c>
      <c r="C41">
        <v>289.93799999999999</v>
      </c>
      <c r="D41">
        <v>783.55</v>
      </c>
    </row>
    <row r="42" spans="1:4" ht="19" x14ac:dyDescent="0.25">
      <c r="A42" s="24" t="s">
        <v>48</v>
      </c>
      <c r="B42">
        <v>462.70400000000001</v>
      </c>
      <c r="C42">
        <v>0</v>
      </c>
      <c r="D42">
        <v>678.78500000000008</v>
      </c>
    </row>
    <row r="43" spans="1:4" ht="19" x14ac:dyDescent="0.25">
      <c r="A43" s="24" t="s">
        <v>155</v>
      </c>
      <c r="B43">
        <v>660</v>
      </c>
      <c r="C43">
        <v>0</v>
      </c>
      <c r="D43">
        <v>660</v>
      </c>
    </row>
    <row r="44" spans="1:4" ht="19" x14ac:dyDescent="0.25">
      <c r="A44" s="24" t="s">
        <v>94</v>
      </c>
      <c r="B44">
        <v>405.435</v>
      </c>
      <c r="C44">
        <v>220</v>
      </c>
      <c r="D44">
        <v>629.29899999999998</v>
      </c>
    </row>
    <row r="45" spans="1:4" ht="19" x14ac:dyDescent="0.25">
      <c r="A45" s="24" t="s">
        <v>274</v>
      </c>
      <c r="B45">
        <v>617.96299999999997</v>
      </c>
      <c r="C45">
        <v>0</v>
      </c>
      <c r="D45">
        <v>622.68799999999999</v>
      </c>
    </row>
    <row r="46" spans="1:4" ht="19" x14ac:dyDescent="0.25">
      <c r="A46" s="24" t="s">
        <v>110</v>
      </c>
      <c r="B46">
        <v>351.20699999999999</v>
      </c>
      <c r="C46">
        <v>213.38</v>
      </c>
      <c r="D46">
        <v>568.36599999999999</v>
      </c>
    </row>
    <row r="47" spans="1:4" ht="19" x14ac:dyDescent="0.25">
      <c r="A47" s="24" t="s">
        <v>72</v>
      </c>
      <c r="B47">
        <v>495.79599999999999</v>
      </c>
      <c r="C47">
        <v>0</v>
      </c>
      <c r="D47">
        <v>517.97699999999998</v>
      </c>
    </row>
    <row r="48" spans="1:4" ht="19" x14ac:dyDescent="0.25">
      <c r="A48" s="24" t="s">
        <v>136</v>
      </c>
      <c r="B48">
        <v>356.512</v>
      </c>
      <c r="C48">
        <v>156.20699999999999</v>
      </c>
      <c r="D48">
        <v>514.85500000000002</v>
      </c>
    </row>
    <row r="49" spans="1:4" ht="19" x14ac:dyDescent="0.25">
      <c r="A49" s="24" t="s">
        <v>77</v>
      </c>
      <c r="B49">
        <v>260.39999999999998</v>
      </c>
      <c r="C49">
        <v>238</v>
      </c>
      <c r="D49">
        <v>500.34999999999997</v>
      </c>
    </row>
    <row r="50" spans="1:4" ht="19" x14ac:dyDescent="0.25">
      <c r="A50" s="24" t="s">
        <v>126</v>
      </c>
      <c r="B50">
        <v>373.33300000000003</v>
      </c>
      <c r="C50">
        <v>0</v>
      </c>
      <c r="D50">
        <v>499.92900000000003</v>
      </c>
    </row>
    <row r="51" spans="1:4" ht="19" x14ac:dyDescent="0.25">
      <c r="A51" s="24" t="s">
        <v>5</v>
      </c>
      <c r="B51">
        <v>166.63399999999999</v>
      </c>
      <c r="C51">
        <v>300</v>
      </c>
      <c r="D51">
        <v>470.17099999999999</v>
      </c>
    </row>
    <row r="52" spans="1:4" ht="19" x14ac:dyDescent="0.25">
      <c r="A52" s="24" t="s">
        <v>9</v>
      </c>
      <c r="B52">
        <v>304.95600000000002</v>
      </c>
      <c r="C52">
        <v>150</v>
      </c>
      <c r="D52">
        <v>467.738</v>
      </c>
    </row>
    <row r="53" spans="1:4" ht="19" x14ac:dyDescent="0.25">
      <c r="A53" s="24" t="s">
        <v>149</v>
      </c>
      <c r="B53">
        <v>355.67899999999997</v>
      </c>
      <c r="C53">
        <v>75.527000000000001</v>
      </c>
      <c r="D53">
        <v>443.34699999999998</v>
      </c>
    </row>
    <row r="54" spans="1:4" ht="19" x14ac:dyDescent="0.25">
      <c r="A54" s="24" t="s">
        <v>92</v>
      </c>
      <c r="B54">
        <v>435</v>
      </c>
      <c r="C54">
        <v>0</v>
      </c>
      <c r="D54">
        <v>435</v>
      </c>
    </row>
    <row r="55" spans="1:4" ht="19" x14ac:dyDescent="0.25">
      <c r="A55" s="24" t="s">
        <v>149</v>
      </c>
      <c r="B55">
        <v>330</v>
      </c>
      <c r="C55">
        <v>75.06</v>
      </c>
      <c r="D55">
        <v>415.97199999999998</v>
      </c>
    </row>
    <row r="56" spans="1:4" ht="19" x14ac:dyDescent="0.25">
      <c r="A56" s="24" t="s">
        <v>47</v>
      </c>
      <c r="B56">
        <v>375</v>
      </c>
      <c r="C56">
        <v>0</v>
      </c>
      <c r="D56">
        <v>395</v>
      </c>
    </row>
    <row r="57" spans="1:4" ht="19" x14ac:dyDescent="0.25">
      <c r="A57" s="24" t="s">
        <v>101</v>
      </c>
      <c r="B57">
        <v>364.5</v>
      </c>
      <c r="C57">
        <v>0</v>
      </c>
      <c r="D57">
        <v>368.613</v>
      </c>
    </row>
    <row r="58" spans="1:4" ht="19" x14ac:dyDescent="0.25">
      <c r="A58" s="24" t="s">
        <v>44</v>
      </c>
      <c r="B58">
        <v>348</v>
      </c>
      <c r="C58">
        <v>0</v>
      </c>
      <c r="D58">
        <v>357</v>
      </c>
    </row>
    <row r="59" spans="1:4" ht="19" x14ac:dyDescent="0.25">
      <c r="A59" s="24" t="s">
        <v>106</v>
      </c>
      <c r="B59">
        <v>292.5</v>
      </c>
      <c r="C59">
        <v>55.834000000000003</v>
      </c>
      <c r="D59">
        <v>356.95499999999998</v>
      </c>
    </row>
    <row r="60" spans="1:4" ht="19" x14ac:dyDescent="0.25">
      <c r="A60" s="24" t="s">
        <v>5</v>
      </c>
      <c r="B60">
        <v>166.845</v>
      </c>
      <c r="C60">
        <v>150</v>
      </c>
      <c r="D60">
        <v>320.17100000000005</v>
      </c>
    </row>
    <row r="61" spans="1:4" ht="19" x14ac:dyDescent="0.25">
      <c r="A61" s="24" t="s">
        <v>122</v>
      </c>
      <c r="B61">
        <v>241.244</v>
      </c>
      <c r="C61">
        <v>35</v>
      </c>
      <c r="D61">
        <v>315.74299999999999</v>
      </c>
    </row>
    <row r="62" spans="1:4" ht="19" x14ac:dyDescent="0.25">
      <c r="A62" s="24" t="s">
        <v>155</v>
      </c>
      <c r="B62">
        <v>315</v>
      </c>
      <c r="C62">
        <v>0</v>
      </c>
      <c r="D62">
        <v>315</v>
      </c>
    </row>
    <row r="63" spans="1:4" ht="19" x14ac:dyDescent="0.25">
      <c r="A63" s="24" t="s">
        <v>109</v>
      </c>
      <c r="B63">
        <v>168</v>
      </c>
      <c r="C63">
        <v>140</v>
      </c>
      <c r="D63">
        <v>311</v>
      </c>
    </row>
    <row r="64" spans="1:4" ht="19" x14ac:dyDescent="0.25">
      <c r="A64" s="24" t="s">
        <v>5</v>
      </c>
      <c r="B64">
        <v>180.61199999999999</v>
      </c>
      <c r="C64">
        <v>108.75</v>
      </c>
      <c r="D64">
        <v>291.41599999999994</v>
      </c>
    </row>
    <row r="65" spans="1:4" ht="19" x14ac:dyDescent="0.25">
      <c r="A65" s="24" t="s">
        <v>182</v>
      </c>
      <c r="B65">
        <v>218</v>
      </c>
      <c r="C65">
        <v>69.088999999999999</v>
      </c>
      <c r="D65">
        <v>287.089</v>
      </c>
    </row>
    <row r="66" spans="1:4" ht="19" x14ac:dyDescent="0.25">
      <c r="A66" s="24" t="s">
        <v>109</v>
      </c>
      <c r="B66">
        <v>110</v>
      </c>
      <c r="C66">
        <v>140</v>
      </c>
      <c r="D66">
        <v>250</v>
      </c>
    </row>
    <row r="67" spans="1:4" ht="19" x14ac:dyDescent="0.25">
      <c r="A67" s="24" t="s">
        <v>107</v>
      </c>
      <c r="B67">
        <v>194.761</v>
      </c>
      <c r="C67">
        <v>22.100999999999999</v>
      </c>
      <c r="D67">
        <v>221.215</v>
      </c>
    </row>
    <row r="68" spans="1:4" ht="19" x14ac:dyDescent="0.25">
      <c r="A68" s="24" t="s">
        <v>158</v>
      </c>
      <c r="B68">
        <v>200</v>
      </c>
      <c r="C68">
        <v>15</v>
      </c>
      <c r="D68">
        <v>217.916</v>
      </c>
    </row>
    <row r="69" spans="1:4" ht="19" x14ac:dyDescent="0.25">
      <c r="A69" s="24" t="s">
        <v>113</v>
      </c>
      <c r="B69">
        <v>81</v>
      </c>
      <c r="C69">
        <v>9</v>
      </c>
      <c r="D69">
        <v>172</v>
      </c>
    </row>
    <row r="70" spans="1:4" ht="19" x14ac:dyDescent="0.25">
      <c r="A70" s="24" t="s">
        <v>47</v>
      </c>
      <c r="B70">
        <v>95</v>
      </c>
      <c r="C70">
        <v>0</v>
      </c>
      <c r="D70">
        <v>102</v>
      </c>
    </row>
    <row r="71" spans="1:4" ht="20" thickBot="1" x14ac:dyDescent="0.3">
      <c r="A71" s="26" t="s">
        <v>270</v>
      </c>
      <c r="B71" s="16">
        <v>54</v>
      </c>
      <c r="C71" s="16">
        <v>0</v>
      </c>
      <c r="D71" s="16">
        <v>81</v>
      </c>
    </row>
  </sheetData>
  <mergeCells count="1">
    <mergeCell ref="E2:E11"/>
  </mergeCells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00348-92B4-4047-95BB-A330A3A9C805}">
  <dimension ref="A1:P69"/>
  <sheetViews>
    <sheetView zoomScale="70" zoomScaleNormal="70" workbookViewId="0">
      <selection activeCell="I75" sqref="I46:I75"/>
    </sheetView>
  </sheetViews>
  <sheetFormatPr baseColWidth="10" defaultRowHeight="16" x14ac:dyDescent="0.2"/>
  <cols>
    <col min="1" max="1" width="33.83203125" bestFit="1" customWidth="1"/>
    <col min="2" max="3" width="14.5" bestFit="1" customWidth="1"/>
    <col min="4" max="4" width="15.6640625" bestFit="1" customWidth="1"/>
    <col min="6" max="6" width="38" bestFit="1" customWidth="1"/>
    <col min="7" max="8" width="15.5" customWidth="1"/>
    <col min="9" max="9" width="15.5" bestFit="1" customWidth="1"/>
    <col min="10" max="10" width="15.5" customWidth="1"/>
    <col min="11" max="11" width="13" bestFit="1" customWidth="1"/>
    <col min="12" max="12" width="14.5" bestFit="1" customWidth="1"/>
    <col min="13" max="14" width="12" bestFit="1" customWidth="1"/>
  </cols>
  <sheetData>
    <row r="1" spans="1:16" x14ac:dyDescent="0.2">
      <c r="A1" s="46" t="s">
        <v>333</v>
      </c>
      <c r="B1" s="47" t="s">
        <v>325</v>
      </c>
      <c r="C1" s="47" t="s">
        <v>326</v>
      </c>
      <c r="D1" s="48" t="s">
        <v>327</v>
      </c>
      <c r="F1" s="46" t="s">
        <v>332</v>
      </c>
      <c r="G1" s="47" t="s">
        <v>325</v>
      </c>
      <c r="H1" s="47" t="s">
        <v>326</v>
      </c>
      <c r="I1" s="48" t="s">
        <v>327</v>
      </c>
      <c r="J1" s="52"/>
    </row>
    <row r="2" spans="1:16" ht="19" customHeight="1" x14ac:dyDescent="0.25">
      <c r="A2" s="49" t="s">
        <v>117</v>
      </c>
      <c r="B2" s="41">
        <v>2300000</v>
      </c>
      <c r="C2" s="41">
        <v>9512527</v>
      </c>
      <c r="D2" s="42">
        <v>11912929</v>
      </c>
      <c r="E2" s="58" t="s">
        <v>321</v>
      </c>
      <c r="F2" s="49" t="s">
        <v>322</v>
      </c>
      <c r="G2" s="41">
        <v>550000</v>
      </c>
      <c r="H2" s="41">
        <v>9859180</v>
      </c>
      <c r="I2" s="42">
        <v>10409180</v>
      </c>
      <c r="J2" s="37"/>
      <c r="N2">
        <v>980</v>
      </c>
      <c r="O2">
        <v>493.33</v>
      </c>
      <c r="P2">
        <v>1488.28</v>
      </c>
    </row>
    <row r="3" spans="1:16" ht="19" x14ac:dyDescent="0.25">
      <c r="A3" s="49" t="s">
        <v>34</v>
      </c>
      <c r="B3" s="41">
        <v>2465000</v>
      </c>
      <c r="C3" s="41">
        <v>4909184</v>
      </c>
      <c r="D3" s="42">
        <v>8145047.0000000009</v>
      </c>
      <c r="E3" s="58"/>
      <c r="F3" s="49" t="s">
        <v>17</v>
      </c>
      <c r="G3" s="41">
        <v>1545000</v>
      </c>
      <c r="H3" s="41">
        <v>1000000</v>
      </c>
      <c r="I3" s="42">
        <v>2731000</v>
      </c>
      <c r="J3" s="37"/>
      <c r="K3" t="s">
        <v>324</v>
      </c>
    </row>
    <row r="4" spans="1:16" ht="19" x14ac:dyDescent="0.25">
      <c r="A4" s="49" t="s">
        <v>147</v>
      </c>
      <c r="B4" s="41">
        <v>1400000</v>
      </c>
      <c r="C4" s="41">
        <v>5657300</v>
      </c>
      <c r="D4" s="42">
        <v>7251091</v>
      </c>
      <c r="E4" s="58"/>
      <c r="F4" s="49" t="s">
        <v>137</v>
      </c>
      <c r="G4" s="41">
        <v>1500000</v>
      </c>
      <c r="H4" s="41">
        <v>1196000</v>
      </c>
      <c r="I4" s="42">
        <v>2696000</v>
      </c>
      <c r="J4" s="37"/>
    </row>
    <row r="5" spans="1:16" ht="19" x14ac:dyDescent="0.25">
      <c r="A5" s="49" t="s">
        <v>156</v>
      </c>
      <c r="B5" s="41">
        <v>1800000</v>
      </c>
      <c r="C5" s="41">
        <v>4155000</v>
      </c>
      <c r="D5" s="42">
        <v>5975168</v>
      </c>
      <c r="E5" s="58"/>
      <c r="F5" s="49" t="s">
        <v>51</v>
      </c>
      <c r="G5" s="41">
        <v>1838800</v>
      </c>
      <c r="H5" s="41">
        <v>0</v>
      </c>
      <c r="I5" s="42">
        <v>1849200</v>
      </c>
      <c r="J5" s="37"/>
    </row>
    <row r="6" spans="1:16" ht="19" x14ac:dyDescent="0.25">
      <c r="A6" s="49" t="s">
        <v>71</v>
      </c>
      <c r="B6" s="41">
        <v>1600000</v>
      </c>
      <c r="C6" s="41">
        <v>4208000</v>
      </c>
      <c r="D6" s="42">
        <v>5852000</v>
      </c>
      <c r="E6" s="58"/>
      <c r="F6" s="49" t="s">
        <v>90</v>
      </c>
      <c r="G6" s="41">
        <v>1290000</v>
      </c>
      <c r="H6" s="41">
        <v>375000</v>
      </c>
      <c r="I6" s="42">
        <v>1665000</v>
      </c>
      <c r="J6" s="37"/>
    </row>
    <row r="7" spans="1:16" ht="19" x14ac:dyDescent="0.25">
      <c r="A7" s="49" t="s">
        <v>153</v>
      </c>
      <c r="B7" s="41">
        <v>1891000</v>
      </c>
      <c r="C7" s="41">
        <v>3315000</v>
      </c>
      <c r="D7" s="42">
        <v>5213000</v>
      </c>
      <c r="E7" s="58"/>
      <c r="F7" s="49" t="s">
        <v>132</v>
      </c>
      <c r="G7" s="41">
        <v>100000</v>
      </c>
      <c r="H7" s="41">
        <v>0</v>
      </c>
      <c r="I7" s="42">
        <v>1250000</v>
      </c>
      <c r="J7" s="37"/>
      <c r="K7" s="37"/>
      <c r="L7" s="37"/>
    </row>
    <row r="8" spans="1:16" ht="19" x14ac:dyDescent="0.25">
      <c r="A8" s="49" t="s">
        <v>161</v>
      </c>
      <c r="B8" s="41">
        <v>2060000</v>
      </c>
      <c r="C8" s="41">
        <v>2368122</v>
      </c>
      <c r="D8" s="42">
        <v>4581702.9999999991</v>
      </c>
      <c r="E8" s="58"/>
      <c r="F8" s="49" t="s">
        <v>98</v>
      </c>
      <c r="G8" s="41">
        <v>318469</v>
      </c>
      <c r="H8" s="41">
        <v>830000</v>
      </c>
      <c r="I8" s="42">
        <v>1158863</v>
      </c>
      <c r="J8" s="37"/>
      <c r="K8" s="37"/>
      <c r="L8" s="37"/>
    </row>
    <row r="9" spans="1:16" ht="19" x14ac:dyDescent="0.25">
      <c r="A9" s="49" t="s">
        <v>102</v>
      </c>
      <c r="B9" s="41">
        <v>1000000</v>
      </c>
      <c r="C9" s="41">
        <v>3140250</v>
      </c>
      <c r="D9" s="42">
        <v>4167888</v>
      </c>
      <c r="E9" s="58"/>
      <c r="F9" s="49" t="s">
        <v>264</v>
      </c>
      <c r="G9" s="41">
        <v>1065912</v>
      </c>
      <c r="H9" s="41">
        <v>0</v>
      </c>
      <c r="I9" s="42">
        <v>1076213</v>
      </c>
      <c r="J9" s="37"/>
      <c r="K9" s="37"/>
      <c r="L9" s="37"/>
    </row>
    <row r="10" spans="1:16" ht="19" x14ac:dyDescent="0.25">
      <c r="A10" s="49" t="s">
        <v>70</v>
      </c>
      <c r="B10" s="41">
        <v>1520000</v>
      </c>
      <c r="C10" s="41">
        <v>1450688</v>
      </c>
      <c r="D10" s="42">
        <v>3218034</v>
      </c>
      <c r="E10" s="58"/>
      <c r="F10" s="49" t="s">
        <v>6</v>
      </c>
      <c r="G10" s="41">
        <v>346000</v>
      </c>
      <c r="H10" s="41">
        <v>689000</v>
      </c>
      <c r="I10" s="42">
        <v>1046000</v>
      </c>
      <c r="J10" s="37"/>
      <c r="K10" s="37"/>
      <c r="L10" s="37"/>
    </row>
    <row r="11" spans="1:16" ht="20" thickBot="1" x14ac:dyDescent="0.3">
      <c r="A11" s="49" t="s">
        <v>139</v>
      </c>
      <c r="B11" s="41">
        <v>1411000</v>
      </c>
      <c r="C11" s="41">
        <v>1512000</v>
      </c>
      <c r="D11" s="42">
        <v>2969000</v>
      </c>
      <c r="E11" s="58"/>
      <c r="F11" s="50" t="s">
        <v>144</v>
      </c>
      <c r="G11" s="53">
        <v>1000123</v>
      </c>
      <c r="H11" s="53">
        <v>0</v>
      </c>
      <c r="I11" s="44">
        <v>1029375</v>
      </c>
      <c r="J11" s="37"/>
      <c r="K11" s="37"/>
      <c r="L11" s="37"/>
    </row>
    <row r="12" spans="1:16" ht="19" x14ac:dyDescent="0.25">
      <c r="A12" s="24" t="s">
        <v>121</v>
      </c>
      <c r="B12">
        <v>1363.846</v>
      </c>
      <c r="C12">
        <v>1500</v>
      </c>
      <c r="D12">
        <v>2876.442</v>
      </c>
      <c r="E12" s="54"/>
      <c r="F12" s="51"/>
      <c r="G12" s="51"/>
      <c r="H12" s="51"/>
      <c r="I12" s="51"/>
      <c r="J12" s="51"/>
      <c r="K12" s="37"/>
      <c r="L12" s="37"/>
    </row>
    <row r="13" spans="1:16" ht="19" x14ac:dyDescent="0.25">
      <c r="A13" s="24" t="s">
        <v>271</v>
      </c>
      <c r="B13">
        <v>703.61099999999999</v>
      </c>
      <c r="C13">
        <v>2000</v>
      </c>
      <c r="D13">
        <v>2799.5649999999996</v>
      </c>
      <c r="K13" s="37"/>
      <c r="L13" s="37"/>
    </row>
    <row r="14" spans="1:16" ht="19" x14ac:dyDescent="0.25">
      <c r="A14" s="24" t="s">
        <v>270</v>
      </c>
      <c r="B14">
        <v>1125</v>
      </c>
      <c r="C14">
        <v>957</v>
      </c>
      <c r="D14">
        <v>2166</v>
      </c>
      <c r="K14" s="37"/>
      <c r="L14" s="37"/>
    </row>
    <row r="15" spans="1:16" ht="19" x14ac:dyDescent="0.25">
      <c r="A15" s="24" t="s">
        <v>123</v>
      </c>
      <c r="B15">
        <v>1200</v>
      </c>
      <c r="C15">
        <v>734.4</v>
      </c>
      <c r="D15">
        <v>1939.644</v>
      </c>
      <c r="K15" s="37"/>
      <c r="L15" s="37"/>
    </row>
    <row r="16" spans="1:16" ht="19" x14ac:dyDescent="0.25">
      <c r="A16" s="24" t="s">
        <v>127</v>
      </c>
      <c r="B16">
        <v>923.29700000000003</v>
      </c>
      <c r="C16">
        <v>920</v>
      </c>
      <c r="D16">
        <v>1856.3120000000001</v>
      </c>
      <c r="K16" s="37"/>
      <c r="L16" s="37"/>
    </row>
    <row r="17" spans="1:4" ht="19" x14ac:dyDescent="0.25">
      <c r="A17" s="24" t="s">
        <v>81</v>
      </c>
      <c r="B17">
        <v>970</v>
      </c>
      <c r="C17">
        <v>753</v>
      </c>
      <c r="D17">
        <v>1743</v>
      </c>
    </row>
    <row r="18" spans="1:4" ht="19" x14ac:dyDescent="0.25">
      <c r="A18" s="24" t="s">
        <v>256</v>
      </c>
      <c r="B18">
        <v>1411.175</v>
      </c>
      <c r="C18">
        <v>312.5</v>
      </c>
      <c r="D18">
        <v>1727.0429999999999</v>
      </c>
    </row>
    <row r="19" spans="1:4" ht="19" x14ac:dyDescent="0.25">
      <c r="A19" s="24" t="s">
        <v>83</v>
      </c>
      <c r="B19">
        <v>1085</v>
      </c>
      <c r="C19">
        <v>582.5</v>
      </c>
      <c r="D19">
        <v>1723.6510000000001</v>
      </c>
    </row>
    <row r="20" spans="1:4" ht="19" x14ac:dyDescent="0.25">
      <c r="A20" s="24" t="s">
        <v>219</v>
      </c>
      <c r="B20">
        <v>1000</v>
      </c>
      <c r="C20">
        <v>660</v>
      </c>
      <c r="D20">
        <v>1681</v>
      </c>
    </row>
    <row r="21" spans="1:4" ht="19" x14ac:dyDescent="0.25">
      <c r="A21" s="24" t="s">
        <v>105</v>
      </c>
      <c r="B21">
        <v>993.29899999999998</v>
      </c>
      <c r="C21">
        <v>612</v>
      </c>
      <c r="D21">
        <v>1629.1310000000001</v>
      </c>
    </row>
    <row r="22" spans="1:4" ht="19" x14ac:dyDescent="0.25">
      <c r="A22" s="24" t="s">
        <v>104</v>
      </c>
      <c r="B22">
        <v>1100</v>
      </c>
      <c r="C22">
        <v>441.1</v>
      </c>
      <c r="D22">
        <v>1541.8219999999999</v>
      </c>
    </row>
    <row r="23" spans="1:4" ht="19" x14ac:dyDescent="0.25">
      <c r="A23" s="24" t="s">
        <v>68</v>
      </c>
      <c r="B23">
        <v>790</v>
      </c>
      <c r="C23">
        <v>678.93799999999999</v>
      </c>
      <c r="D23">
        <v>1519.2550000000001</v>
      </c>
    </row>
    <row r="24" spans="1:4" ht="19" x14ac:dyDescent="0.25">
      <c r="A24" s="24" t="s">
        <v>72</v>
      </c>
      <c r="B24">
        <v>663.17200000000003</v>
      </c>
      <c r="C24">
        <v>673.97400000000005</v>
      </c>
      <c r="D24">
        <v>1342.2500000000002</v>
      </c>
    </row>
    <row r="25" spans="1:4" ht="19" x14ac:dyDescent="0.25">
      <c r="A25" s="24" t="s">
        <v>138</v>
      </c>
      <c r="B25">
        <v>641</v>
      </c>
      <c r="C25">
        <v>700</v>
      </c>
      <c r="D25">
        <v>1341</v>
      </c>
    </row>
    <row r="26" spans="1:4" ht="19" x14ac:dyDescent="0.25">
      <c r="A26" s="24" t="s">
        <v>82</v>
      </c>
      <c r="B26">
        <v>1289</v>
      </c>
      <c r="C26">
        <v>0</v>
      </c>
      <c r="D26">
        <v>1305</v>
      </c>
    </row>
    <row r="27" spans="1:4" ht="19" x14ac:dyDescent="0.25">
      <c r="A27" s="24" t="s">
        <v>10</v>
      </c>
      <c r="B27">
        <v>756.928</v>
      </c>
      <c r="C27">
        <v>482.923</v>
      </c>
      <c r="D27">
        <v>1251.7850000000001</v>
      </c>
    </row>
    <row r="28" spans="1:4" ht="19" x14ac:dyDescent="0.25">
      <c r="A28" s="24" t="s">
        <v>86</v>
      </c>
      <c r="B28">
        <v>651</v>
      </c>
      <c r="C28">
        <v>565</v>
      </c>
      <c r="D28">
        <v>1221</v>
      </c>
    </row>
    <row r="29" spans="1:4" ht="19" x14ac:dyDescent="0.25">
      <c r="A29" s="24" t="s">
        <v>217</v>
      </c>
      <c r="B29">
        <v>570</v>
      </c>
      <c r="C29">
        <v>228</v>
      </c>
      <c r="D29">
        <v>1166</v>
      </c>
    </row>
    <row r="30" spans="1:4" ht="19" x14ac:dyDescent="0.25">
      <c r="A30" s="24" t="s">
        <v>87</v>
      </c>
      <c r="B30">
        <v>758.33299999999997</v>
      </c>
      <c r="C30">
        <v>365.89400000000001</v>
      </c>
      <c r="D30">
        <v>1132.9379999999999</v>
      </c>
    </row>
    <row r="31" spans="1:4" ht="19" x14ac:dyDescent="0.25">
      <c r="A31" s="24" t="s">
        <v>162</v>
      </c>
      <c r="B31">
        <v>670</v>
      </c>
      <c r="C31">
        <v>325</v>
      </c>
      <c r="D31">
        <v>1007.9589999999999</v>
      </c>
    </row>
    <row r="32" spans="1:4" ht="19" x14ac:dyDescent="0.25">
      <c r="A32" s="24" t="s">
        <v>61</v>
      </c>
      <c r="B32">
        <v>700</v>
      </c>
      <c r="C32">
        <v>283.88</v>
      </c>
      <c r="D32">
        <v>996.44500000000005</v>
      </c>
    </row>
    <row r="33" spans="1:4" ht="19" x14ac:dyDescent="0.25">
      <c r="A33" s="24" t="s">
        <v>125</v>
      </c>
      <c r="B33">
        <v>448.54599999999999</v>
      </c>
      <c r="C33">
        <v>85</v>
      </c>
      <c r="D33">
        <v>985.54600000000005</v>
      </c>
    </row>
    <row r="34" spans="1:4" ht="19" x14ac:dyDescent="0.25">
      <c r="A34" s="24" t="s">
        <v>126</v>
      </c>
      <c r="B34">
        <v>476.66699999999997</v>
      </c>
      <c r="C34">
        <v>357.3</v>
      </c>
      <c r="D34">
        <v>973.52599999999995</v>
      </c>
    </row>
    <row r="35" spans="1:4" ht="19" x14ac:dyDescent="0.25">
      <c r="A35" s="24" t="s">
        <v>118</v>
      </c>
      <c r="B35">
        <v>645.1</v>
      </c>
      <c r="C35">
        <v>300</v>
      </c>
      <c r="D35">
        <v>952.30000000000007</v>
      </c>
    </row>
    <row r="36" spans="1:4" ht="19" x14ac:dyDescent="0.25">
      <c r="A36" s="24" t="s">
        <v>66</v>
      </c>
      <c r="B36">
        <v>607.50300000000004</v>
      </c>
      <c r="C36">
        <v>240.37899999999999</v>
      </c>
      <c r="D36">
        <v>847.88200000000006</v>
      </c>
    </row>
    <row r="37" spans="1:4" ht="19" x14ac:dyDescent="0.25">
      <c r="A37" s="24" t="s">
        <v>44</v>
      </c>
      <c r="B37">
        <v>811</v>
      </c>
      <c r="C37">
        <v>0</v>
      </c>
      <c r="D37">
        <v>828</v>
      </c>
    </row>
    <row r="38" spans="1:4" ht="19" x14ac:dyDescent="0.25">
      <c r="A38" s="24" t="s">
        <v>76</v>
      </c>
      <c r="B38">
        <v>385.625</v>
      </c>
      <c r="C38">
        <v>404.44200000000001</v>
      </c>
      <c r="D38">
        <v>824.678</v>
      </c>
    </row>
    <row r="39" spans="1:4" ht="19" x14ac:dyDescent="0.25">
      <c r="A39" s="24" t="s">
        <v>55</v>
      </c>
      <c r="B39">
        <v>486</v>
      </c>
      <c r="C39">
        <v>289.93799999999999</v>
      </c>
      <c r="D39">
        <v>783.55</v>
      </c>
    </row>
    <row r="40" spans="1:4" ht="19" x14ac:dyDescent="0.25">
      <c r="A40" s="24" t="s">
        <v>48</v>
      </c>
      <c r="B40">
        <v>462.70400000000001</v>
      </c>
      <c r="C40">
        <v>0</v>
      </c>
      <c r="D40">
        <v>678.78500000000008</v>
      </c>
    </row>
    <row r="41" spans="1:4" ht="19" x14ac:dyDescent="0.25">
      <c r="A41" s="24" t="s">
        <v>155</v>
      </c>
      <c r="B41">
        <v>660</v>
      </c>
      <c r="C41">
        <v>0</v>
      </c>
      <c r="D41">
        <v>660</v>
      </c>
    </row>
    <row r="42" spans="1:4" ht="19" x14ac:dyDescent="0.25">
      <c r="A42" s="24" t="s">
        <v>94</v>
      </c>
      <c r="B42">
        <v>405.435</v>
      </c>
      <c r="C42">
        <v>220</v>
      </c>
      <c r="D42">
        <v>629.29899999999998</v>
      </c>
    </row>
    <row r="43" spans="1:4" ht="19" x14ac:dyDescent="0.25">
      <c r="A43" s="24" t="s">
        <v>274</v>
      </c>
      <c r="B43">
        <v>617.96299999999997</v>
      </c>
      <c r="C43">
        <v>0</v>
      </c>
      <c r="D43">
        <v>622.68799999999999</v>
      </c>
    </row>
    <row r="44" spans="1:4" ht="19" x14ac:dyDescent="0.25">
      <c r="A44" s="24" t="s">
        <v>110</v>
      </c>
      <c r="B44">
        <v>351.20699999999999</v>
      </c>
      <c r="C44">
        <v>213.38</v>
      </c>
      <c r="D44">
        <v>568.36599999999999</v>
      </c>
    </row>
    <row r="45" spans="1:4" ht="19" x14ac:dyDescent="0.25">
      <c r="A45" s="24" t="s">
        <v>72</v>
      </c>
      <c r="B45">
        <v>495.79599999999999</v>
      </c>
      <c r="C45">
        <v>0</v>
      </c>
      <c r="D45">
        <v>517.97699999999998</v>
      </c>
    </row>
    <row r="46" spans="1:4" ht="19" x14ac:dyDescent="0.25">
      <c r="A46" s="24" t="s">
        <v>136</v>
      </c>
      <c r="B46">
        <v>356.512</v>
      </c>
      <c r="C46">
        <v>156.20699999999999</v>
      </c>
      <c r="D46">
        <v>514.85500000000002</v>
      </c>
    </row>
    <row r="47" spans="1:4" ht="19" x14ac:dyDescent="0.25">
      <c r="A47" s="24" t="s">
        <v>77</v>
      </c>
      <c r="B47">
        <v>260.39999999999998</v>
      </c>
      <c r="C47">
        <v>238</v>
      </c>
      <c r="D47">
        <v>500.34999999999997</v>
      </c>
    </row>
    <row r="48" spans="1:4" ht="19" x14ac:dyDescent="0.25">
      <c r="A48" s="24" t="s">
        <v>126</v>
      </c>
      <c r="B48">
        <v>373.33300000000003</v>
      </c>
      <c r="C48">
        <v>0</v>
      </c>
      <c r="D48">
        <v>499.92900000000003</v>
      </c>
    </row>
    <row r="49" spans="1:4" ht="19" x14ac:dyDescent="0.25">
      <c r="A49" s="24" t="s">
        <v>5</v>
      </c>
      <c r="B49">
        <v>166.63399999999999</v>
      </c>
      <c r="C49">
        <v>300</v>
      </c>
      <c r="D49">
        <v>470.17099999999999</v>
      </c>
    </row>
    <row r="50" spans="1:4" ht="19" x14ac:dyDescent="0.25">
      <c r="A50" s="24" t="s">
        <v>9</v>
      </c>
      <c r="B50">
        <v>304.95600000000002</v>
      </c>
      <c r="C50">
        <v>150</v>
      </c>
      <c r="D50">
        <v>467.738</v>
      </c>
    </row>
    <row r="51" spans="1:4" ht="19" x14ac:dyDescent="0.25">
      <c r="A51" s="24" t="s">
        <v>149</v>
      </c>
      <c r="B51">
        <v>355.67899999999997</v>
      </c>
      <c r="C51">
        <v>75.527000000000001</v>
      </c>
      <c r="D51">
        <v>443.34699999999998</v>
      </c>
    </row>
    <row r="52" spans="1:4" ht="19" x14ac:dyDescent="0.25">
      <c r="A52" s="24" t="s">
        <v>92</v>
      </c>
      <c r="B52">
        <v>435</v>
      </c>
      <c r="C52">
        <v>0</v>
      </c>
      <c r="D52">
        <v>435</v>
      </c>
    </row>
    <row r="53" spans="1:4" ht="19" x14ac:dyDescent="0.25">
      <c r="A53" s="24" t="s">
        <v>149</v>
      </c>
      <c r="B53">
        <v>330</v>
      </c>
      <c r="C53">
        <v>75.06</v>
      </c>
      <c r="D53">
        <v>415.97199999999998</v>
      </c>
    </row>
    <row r="54" spans="1:4" ht="19" x14ac:dyDescent="0.25">
      <c r="A54" s="24" t="s">
        <v>47</v>
      </c>
      <c r="B54">
        <v>375</v>
      </c>
      <c r="C54">
        <v>0</v>
      </c>
      <c r="D54">
        <v>395</v>
      </c>
    </row>
    <row r="55" spans="1:4" ht="19" x14ac:dyDescent="0.25">
      <c r="A55" s="24" t="s">
        <v>101</v>
      </c>
      <c r="B55">
        <v>364.5</v>
      </c>
      <c r="C55">
        <v>0</v>
      </c>
      <c r="D55">
        <v>368.613</v>
      </c>
    </row>
    <row r="56" spans="1:4" ht="19" x14ac:dyDescent="0.25">
      <c r="A56" s="24" t="s">
        <v>44</v>
      </c>
      <c r="B56">
        <v>348</v>
      </c>
      <c r="C56">
        <v>0</v>
      </c>
      <c r="D56">
        <v>357</v>
      </c>
    </row>
    <row r="57" spans="1:4" ht="19" x14ac:dyDescent="0.25">
      <c r="A57" s="24" t="s">
        <v>106</v>
      </c>
      <c r="B57">
        <v>292.5</v>
      </c>
      <c r="C57">
        <v>55.834000000000003</v>
      </c>
      <c r="D57">
        <v>356.95499999999998</v>
      </c>
    </row>
    <row r="58" spans="1:4" ht="19" x14ac:dyDescent="0.25">
      <c r="A58" s="24" t="s">
        <v>5</v>
      </c>
      <c r="B58">
        <v>166.845</v>
      </c>
      <c r="C58">
        <v>150</v>
      </c>
      <c r="D58">
        <v>320.17100000000005</v>
      </c>
    </row>
    <row r="59" spans="1:4" ht="19" x14ac:dyDescent="0.25">
      <c r="A59" s="24" t="s">
        <v>122</v>
      </c>
      <c r="B59">
        <v>241.244</v>
      </c>
      <c r="C59">
        <v>35</v>
      </c>
      <c r="D59">
        <v>315.74299999999999</v>
      </c>
    </row>
    <row r="60" spans="1:4" ht="19" x14ac:dyDescent="0.25">
      <c r="A60" s="24" t="s">
        <v>155</v>
      </c>
      <c r="B60">
        <v>315</v>
      </c>
      <c r="C60">
        <v>0</v>
      </c>
      <c r="D60">
        <v>315</v>
      </c>
    </row>
    <row r="61" spans="1:4" ht="19" x14ac:dyDescent="0.25">
      <c r="A61" s="24" t="s">
        <v>109</v>
      </c>
      <c r="B61">
        <v>168</v>
      </c>
      <c r="C61">
        <v>140</v>
      </c>
      <c r="D61">
        <v>311</v>
      </c>
    </row>
    <row r="62" spans="1:4" ht="19" x14ac:dyDescent="0.25">
      <c r="A62" s="24" t="s">
        <v>5</v>
      </c>
      <c r="B62">
        <v>180.61199999999999</v>
      </c>
      <c r="C62">
        <v>108.75</v>
      </c>
      <c r="D62">
        <v>291.41599999999994</v>
      </c>
    </row>
    <row r="63" spans="1:4" ht="19" x14ac:dyDescent="0.25">
      <c r="A63" s="24" t="s">
        <v>182</v>
      </c>
      <c r="B63">
        <v>218</v>
      </c>
      <c r="C63">
        <v>69.088999999999999</v>
      </c>
      <c r="D63">
        <v>287.089</v>
      </c>
    </row>
    <row r="64" spans="1:4" ht="19" x14ac:dyDescent="0.25">
      <c r="A64" s="24" t="s">
        <v>109</v>
      </c>
      <c r="B64">
        <v>110</v>
      </c>
      <c r="C64">
        <v>140</v>
      </c>
      <c r="D64">
        <v>250</v>
      </c>
    </row>
    <row r="65" spans="1:4" ht="19" x14ac:dyDescent="0.25">
      <c r="A65" s="24" t="s">
        <v>107</v>
      </c>
      <c r="B65">
        <v>194.761</v>
      </c>
      <c r="C65">
        <v>22.100999999999999</v>
      </c>
      <c r="D65">
        <v>221.215</v>
      </c>
    </row>
    <row r="66" spans="1:4" ht="19" x14ac:dyDescent="0.25">
      <c r="A66" s="24" t="s">
        <v>158</v>
      </c>
      <c r="B66">
        <v>200</v>
      </c>
      <c r="C66">
        <v>15</v>
      </c>
      <c r="D66">
        <v>217.916</v>
      </c>
    </row>
    <row r="67" spans="1:4" ht="19" x14ac:dyDescent="0.25">
      <c r="A67" s="24" t="s">
        <v>113</v>
      </c>
      <c r="B67">
        <v>81</v>
      </c>
      <c r="C67">
        <v>9</v>
      </c>
      <c r="D67">
        <v>172</v>
      </c>
    </row>
    <row r="68" spans="1:4" ht="19" x14ac:dyDescent="0.25">
      <c r="A68" s="24" t="s">
        <v>47</v>
      </c>
      <c r="B68">
        <v>95</v>
      </c>
      <c r="C68">
        <v>0</v>
      </c>
      <c r="D68">
        <v>102</v>
      </c>
    </row>
    <row r="69" spans="1:4" ht="20" thickBot="1" x14ac:dyDescent="0.3">
      <c r="A69" s="26" t="s">
        <v>270</v>
      </c>
      <c r="B69" s="16">
        <v>54</v>
      </c>
      <c r="C69" s="16">
        <v>0</v>
      </c>
      <c r="D69" s="16">
        <v>81</v>
      </c>
    </row>
  </sheetData>
  <mergeCells count="1">
    <mergeCell ref="E2:E11"/>
  </mergeCells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A51F0-5C51-424E-AD58-887D245A58CD}">
  <sheetPr filterMode="1"/>
  <dimension ref="A1:U176"/>
  <sheetViews>
    <sheetView zoomScale="90" zoomScaleNormal="80" workbookViewId="0">
      <pane ySplit="1" topLeftCell="A22" activePane="bottomLeft" state="frozen"/>
      <selection pane="bottomLeft" activeCell="N22" sqref="N22:N157"/>
    </sheetView>
  </sheetViews>
  <sheetFormatPr baseColWidth="10" defaultRowHeight="16" x14ac:dyDescent="0.2"/>
  <cols>
    <col min="1" max="1" width="48.1640625" bestFit="1" customWidth="1"/>
    <col min="2" max="2" width="11.5" customWidth="1"/>
    <col min="3" max="3" width="17.5" bestFit="1" customWidth="1"/>
    <col min="4" max="4" width="20.5" bestFit="1" customWidth="1"/>
    <col min="5" max="5" width="27.1640625" bestFit="1" customWidth="1"/>
    <col min="6" max="6" width="11.1640625" bestFit="1" customWidth="1"/>
    <col min="7" max="8" width="11.1640625" customWidth="1"/>
    <col min="9" max="9" width="11.1640625" bestFit="1" customWidth="1"/>
    <col min="10" max="11" width="11.1640625" customWidth="1"/>
    <col min="12" max="12" width="13" bestFit="1" customWidth="1"/>
    <col min="13" max="13" width="13.83203125" bestFit="1" customWidth="1"/>
    <col min="15" max="15" width="9.6640625" bestFit="1" customWidth="1"/>
    <col min="16" max="16" width="15.83203125" customWidth="1"/>
    <col min="17" max="17" width="18" bestFit="1" customWidth="1"/>
    <col min="18" max="18" width="12.6640625" bestFit="1" customWidth="1"/>
    <col min="19" max="19" width="20.83203125" bestFit="1" customWidth="1"/>
    <col min="20" max="20" width="18.33203125" bestFit="1" customWidth="1"/>
    <col min="21" max="21" width="26.6640625" customWidth="1"/>
  </cols>
  <sheetData>
    <row r="1" spans="1:21" ht="25" customHeight="1" thickBot="1" x14ac:dyDescent="0.25">
      <c r="A1" s="9" t="s">
        <v>0</v>
      </c>
      <c r="B1" s="10" t="s">
        <v>178</v>
      </c>
      <c r="C1" s="10" t="s">
        <v>176</v>
      </c>
      <c r="D1" s="10" t="s">
        <v>231</v>
      </c>
      <c r="E1" s="10" t="s">
        <v>170</v>
      </c>
      <c r="F1" s="10" t="s">
        <v>163</v>
      </c>
      <c r="G1" s="10" t="s">
        <v>177</v>
      </c>
      <c r="H1" s="10" t="s">
        <v>181</v>
      </c>
      <c r="I1" s="10" t="s">
        <v>164</v>
      </c>
      <c r="J1" s="10" t="s">
        <v>245</v>
      </c>
      <c r="K1" s="10" t="s">
        <v>166</v>
      </c>
      <c r="L1" s="10" t="s">
        <v>165</v>
      </c>
      <c r="M1" s="10" t="s">
        <v>167</v>
      </c>
      <c r="N1" s="10" t="s">
        <v>168</v>
      </c>
      <c r="O1" s="10" t="s">
        <v>180</v>
      </c>
      <c r="P1" s="10" t="s">
        <v>259</v>
      </c>
      <c r="Q1" s="35" t="s">
        <v>179</v>
      </c>
      <c r="R1" s="34" t="s">
        <v>172</v>
      </c>
      <c r="S1" s="10" t="s">
        <v>195</v>
      </c>
      <c r="T1" s="10" t="s">
        <v>173</v>
      </c>
      <c r="U1" s="11" t="s">
        <v>174</v>
      </c>
    </row>
    <row r="2" spans="1:21" ht="19" hidden="1" x14ac:dyDescent="0.25">
      <c r="A2" s="24" t="s">
        <v>61</v>
      </c>
      <c r="B2" s="27">
        <v>1</v>
      </c>
      <c r="C2" s="7" t="s">
        <v>2</v>
      </c>
      <c r="D2" s="12">
        <v>44896</v>
      </c>
      <c r="E2" t="s">
        <v>169</v>
      </c>
      <c r="F2" t="s">
        <v>171</v>
      </c>
      <c r="G2">
        <v>1</v>
      </c>
      <c r="H2" s="5">
        <v>1</v>
      </c>
      <c r="I2">
        <v>700</v>
      </c>
      <c r="J2">
        <v>0</v>
      </c>
      <c r="K2">
        <v>283.88</v>
      </c>
      <c r="L2">
        <v>12.565</v>
      </c>
      <c r="M2">
        <v>0</v>
      </c>
      <c r="N2">
        <f t="shared" ref="N2:N55" si="0">SUM(I2:M2)</f>
        <v>996.44500000000005</v>
      </c>
      <c r="O2">
        <v>0</v>
      </c>
      <c r="P2" s="5">
        <v>0</v>
      </c>
      <c r="Q2">
        <v>0</v>
      </c>
      <c r="R2">
        <v>1</v>
      </c>
      <c r="S2">
        <v>150</v>
      </c>
      <c r="T2">
        <v>0</v>
      </c>
      <c r="U2" s="13">
        <v>0</v>
      </c>
    </row>
    <row r="3" spans="1:21" ht="19" hidden="1" x14ac:dyDescent="0.25">
      <c r="A3" s="24" t="s">
        <v>55</v>
      </c>
      <c r="B3" s="27">
        <v>1</v>
      </c>
      <c r="C3" s="7" t="s">
        <v>2</v>
      </c>
      <c r="D3" s="12">
        <v>44896</v>
      </c>
      <c r="E3" t="s">
        <v>175</v>
      </c>
      <c r="F3" t="s">
        <v>171</v>
      </c>
      <c r="G3">
        <v>0</v>
      </c>
      <c r="H3" s="5">
        <v>1</v>
      </c>
      <c r="I3">
        <v>486</v>
      </c>
      <c r="J3">
        <v>0</v>
      </c>
      <c r="K3">
        <v>289.93799999999999</v>
      </c>
      <c r="L3">
        <v>7.6120000000000001</v>
      </c>
      <c r="M3">
        <v>0</v>
      </c>
      <c r="N3">
        <f t="shared" si="0"/>
        <v>783.55</v>
      </c>
      <c r="O3">
        <v>0</v>
      </c>
      <c r="P3" s="5">
        <v>0</v>
      </c>
      <c r="Q3">
        <v>0</v>
      </c>
      <c r="R3">
        <v>1</v>
      </c>
      <c r="S3">
        <v>4</v>
      </c>
      <c r="T3">
        <v>0</v>
      </c>
      <c r="U3" s="13">
        <v>0</v>
      </c>
    </row>
    <row r="4" spans="1:21" ht="19" hidden="1" x14ac:dyDescent="0.25">
      <c r="A4" s="25" t="s">
        <v>56</v>
      </c>
      <c r="B4" s="5"/>
      <c r="C4" s="7" t="s">
        <v>3</v>
      </c>
      <c r="H4" s="5"/>
      <c r="N4">
        <f t="shared" si="0"/>
        <v>0</v>
      </c>
      <c r="P4" s="5"/>
      <c r="U4" s="13"/>
    </row>
    <row r="5" spans="1:21" ht="19" hidden="1" x14ac:dyDescent="0.25">
      <c r="A5" s="24" t="s">
        <v>182</v>
      </c>
      <c r="B5" s="27">
        <v>1</v>
      </c>
      <c r="C5" s="7" t="s">
        <v>2</v>
      </c>
      <c r="D5" s="12">
        <v>45261</v>
      </c>
      <c r="E5" t="s">
        <v>183</v>
      </c>
      <c r="F5" t="s">
        <v>171</v>
      </c>
      <c r="G5">
        <v>0</v>
      </c>
      <c r="H5" s="5">
        <v>1</v>
      </c>
      <c r="I5">
        <v>218</v>
      </c>
      <c r="J5">
        <v>0</v>
      </c>
      <c r="K5">
        <v>69.088999999999999</v>
      </c>
      <c r="L5">
        <v>0</v>
      </c>
      <c r="M5">
        <v>0</v>
      </c>
      <c r="N5">
        <f t="shared" si="0"/>
        <v>287.089</v>
      </c>
      <c r="O5">
        <v>0</v>
      </c>
      <c r="P5" s="5">
        <v>0</v>
      </c>
      <c r="Q5">
        <v>0</v>
      </c>
      <c r="R5">
        <v>0</v>
      </c>
      <c r="S5">
        <v>0</v>
      </c>
      <c r="T5">
        <v>0</v>
      </c>
      <c r="U5" s="13">
        <v>0</v>
      </c>
    </row>
    <row r="6" spans="1:21" ht="19" hidden="1" x14ac:dyDescent="0.25">
      <c r="A6" s="25" t="s">
        <v>57</v>
      </c>
      <c r="B6" s="5"/>
      <c r="C6" s="7" t="s">
        <v>3</v>
      </c>
      <c r="H6" s="5"/>
      <c r="N6">
        <f t="shared" si="0"/>
        <v>0</v>
      </c>
      <c r="P6" s="5"/>
      <c r="U6" s="13"/>
    </row>
    <row r="7" spans="1:21" ht="19" hidden="1" x14ac:dyDescent="0.25">
      <c r="A7" s="25" t="s">
        <v>58</v>
      </c>
      <c r="B7" s="5"/>
      <c r="C7" s="7" t="s">
        <v>3</v>
      </c>
      <c r="H7" s="5"/>
      <c r="N7">
        <f t="shared" si="0"/>
        <v>0</v>
      </c>
      <c r="P7" s="5"/>
      <c r="U7" s="13"/>
    </row>
    <row r="8" spans="1:21" ht="19" hidden="1" x14ac:dyDescent="0.25">
      <c r="A8" s="25" t="s">
        <v>60</v>
      </c>
      <c r="B8" s="5"/>
      <c r="C8" s="7" t="s">
        <v>3</v>
      </c>
      <c r="H8" s="5"/>
      <c r="N8">
        <f t="shared" si="0"/>
        <v>0</v>
      </c>
      <c r="P8" s="5"/>
      <c r="U8" s="13"/>
    </row>
    <row r="9" spans="1:21" ht="19" hidden="1" x14ac:dyDescent="0.25">
      <c r="A9" s="24" t="s">
        <v>92</v>
      </c>
      <c r="B9" s="27">
        <v>1</v>
      </c>
      <c r="C9" s="7" t="s">
        <v>2</v>
      </c>
      <c r="D9" s="12">
        <v>45261</v>
      </c>
      <c r="E9" t="s">
        <v>184</v>
      </c>
      <c r="F9" t="s">
        <v>171</v>
      </c>
      <c r="G9">
        <v>0</v>
      </c>
      <c r="H9" s="5">
        <v>0</v>
      </c>
      <c r="I9">
        <v>435</v>
      </c>
      <c r="J9">
        <v>0</v>
      </c>
      <c r="K9">
        <v>0</v>
      </c>
      <c r="L9">
        <v>0</v>
      </c>
      <c r="M9">
        <v>0</v>
      </c>
      <c r="N9">
        <f t="shared" si="0"/>
        <v>435</v>
      </c>
      <c r="O9">
        <v>0</v>
      </c>
      <c r="P9" s="5">
        <v>0</v>
      </c>
      <c r="Q9">
        <v>1</v>
      </c>
      <c r="R9">
        <v>1</v>
      </c>
      <c r="S9">
        <v>282.94200000000001</v>
      </c>
      <c r="T9">
        <v>143</v>
      </c>
      <c r="U9" s="13">
        <v>0</v>
      </c>
    </row>
    <row r="10" spans="1:21" ht="19" hidden="1" x14ac:dyDescent="0.25">
      <c r="A10" s="25" t="s">
        <v>64</v>
      </c>
      <c r="B10" s="5"/>
      <c r="C10" s="7" t="s">
        <v>3</v>
      </c>
      <c r="H10" s="5"/>
      <c r="N10">
        <f t="shared" si="0"/>
        <v>0</v>
      </c>
      <c r="P10" s="5"/>
      <c r="U10" s="13"/>
    </row>
    <row r="11" spans="1:21" ht="19" hidden="1" x14ac:dyDescent="0.25">
      <c r="A11" s="25" t="s">
        <v>62</v>
      </c>
      <c r="B11" s="5"/>
      <c r="C11" s="7" t="s">
        <v>3</v>
      </c>
      <c r="H11" s="5"/>
      <c r="N11">
        <f t="shared" si="0"/>
        <v>0</v>
      </c>
      <c r="P11" s="5"/>
      <c r="U11" s="13"/>
    </row>
    <row r="12" spans="1:21" ht="19" hidden="1" x14ac:dyDescent="0.25">
      <c r="A12" s="25" t="s">
        <v>65</v>
      </c>
      <c r="B12" s="5"/>
      <c r="C12" s="7" t="s">
        <v>3</v>
      </c>
      <c r="H12" s="5"/>
      <c r="N12">
        <f t="shared" si="0"/>
        <v>0</v>
      </c>
      <c r="P12" s="5"/>
      <c r="U12" s="13"/>
    </row>
    <row r="13" spans="1:21" ht="19" hidden="1" x14ac:dyDescent="0.25">
      <c r="A13" s="24" t="s">
        <v>139</v>
      </c>
      <c r="B13" s="27">
        <v>1</v>
      </c>
      <c r="C13" s="8" t="s">
        <v>2</v>
      </c>
      <c r="D13" s="12">
        <v>44531</v>
      </c>
      <c r="E13" t="s">
        <v>185</v>
      </c>
      <c r="F13" t="s">
        <v>171</v>
      </c>
      <c r="G13">
        <v>0</v>
      </c>
      <c r="H13" s="5">
        <v>1</v>
      </c>
      <c r="I13">
        <v>1411</v>
      </c>
      <c r="J13">
        <v>0</v>
      </c>
      <c r="K13">
        <v>1512</v>
      </c>
      <c r="L13">
        <v>46</v>
      </c>
      <c r="M13">
        <v>0</v>
      </c>
      <c r="N13">
        <f t="shared" si="0"/>
        <v>2969</v>
      </c>
      <c r="O13">
        <v>2369</v>
      </c>
      <c r="P13" s="5">
        <v>0</v>
      </c>
      <c r="Q13">
        <v>1</v>
      </c>
      <c r="R13">
        <v>0</v>
      </c>
      <c r="S13">
        <v>0</v>
      </c>
      <c r="T13">
        <v>0</v>
      </c>
      <c r="U13" s="13">
        <v>0</v>
      </c>
    </row>
    <row r="14" spans="1:21" ht="19" hidden="1" x14ac:dyDescent="0.25">
      <c r="A14" s="25" t="s">
        <v>93</v>
      </c>
      <c r="B14" s="5"/>
      <c r="C14" s="7" t="s">
        <v>3</v>
      </c>
      <c r="H14" s="5"/>
      <c r="N14">
        <f t="shared" si="0"/>
        <v>0</v>
      </c>
      <c r="P14" s="5"/>
      <c r="U14" s="13"/>
    </row>
    <row r="15" spans="1:21" ht="19" hidden="1" x14ac:dyDescent="0.25">
      <c r="A15" s="24" t="s">
        <v>126</v>
      </c>
      <c r="B15" s="27">
        <v>1</v>
      </c>
      <c r="C15" s="7" t="s">
        <v>2</v>
      </c>
      <c r="D15" s="12">
        <v>45261</v>
      </c>
      <c r="E15" t="s">
        <v>186</v>
      </c>
      <c r="F15" t="s">
        <v>171</v>
      </c>
      <c r="G15">
        <v>0</v>
      </c>
      <c r="H15" s="5">
        <v>1</v>
      </c>
      <c r="I15">
        <v>476.66699999999997</v>
      </c>
      <c r="J15">
        <v>0</v>
      </c>
      <c r="K15">
        <v>357.3</v>
      </c>
      <c r="L15">
        <v>6.226</v>
      </c>
      <c r="M15">
        <v>133.333</v>
      </c>
      <c r="N15">
        <f t="shared" si="0"/>
        <v>973.52599999999995</v>
      </c>
      <c r="O15">
        <v>167.81299999999999</v>
      </c>
      <c r="P15" s="5">
        <v>0</v>
      </c>
      <c r="Q15">
        <v>1</v>
      </c>
      <c r="R15">
        <v>1</v>
      </c>
      <c r="S15">
        <v>149.989</v>
      </c>
      <c r="T15">
        <v>20.853000000000002</v>
      </c>
      <c r="U15" s="13">
        <v>50.231999999999999</v>
      </c>
    </row>
    <row r="16" spans="1:21" ht="19" hidden="1" x14ac:dyDescent="0.25">
      <c r="A16" s="24" t="s">
        <v>66</v>
      </c>
      <c r="B16" s="27">
        <v>1</v>
      </c>
      <c r="C16" s="7" t="s">
        <v>2</v>
      </c>
      <c r="D16" s="12">
        <v>44896</v>
      </c>
      <c r="E16" t="s">
        <v>187</v>
      </c>
      <c r="F16" t="s">
        <v>171</v>
      </c>
      <c r="G16">
        <v>1</v>
      </c>
      <c r="H16" s="5">
        <v>1</v>
      </c>
      <c r="I16">
        <v>607.50300000000004</v>
      </c>
      <c r="J16">
        <v>0</v>
      </c>
      <c r="K16">
        <v>240.37899999999999</v>
      </c>
      <c r="L16">
        <v>0</v>
      </c>
      <c r="M16">
        <v>0</v>
      </c>
      <c r="N16">
        <f t="shared" si="0"/>
        <v>847.88200000000006</v>
      </c>
      <c r="O16" s="22">
        <v>0</v>
      </c>
      <c r="P16" s="5">
        <v>0</v>
      </c>
      <c r="Q16">
        <v>1</v>
      </c>
      <c r="R16">
        <v>1</v>
      </c>
      <c r="S16">
        <v>23.984000000000002</v>
      </c>
      <c r="T16">
        <v>0</v>
      </c>
      <c r="U16" s="13">
        <v>23.984000000000002</v>
      </c>
    </row>
    <row r="17" spans="1:21" ht="19" hidden="1" x14ac:dyDescent="0.25">
      <c r="A17" s="25" t="s">
        <v>140</v>
      </c>
      <c r="B17" s="5"/>
      <c r="C17" s="7" t="s">
        <v>3</v>
      </c>
      <c r="H17" s="5"/>
      <c r="N17">
        <f t="shared" si="0"/>
        <v>0</v>
      </c>
      <c r="P17" s="5"/>
      <c r="U17" s="13"/>
    </row>
    <row r="18" spans="1:21" ht="19" hidden="1" x14ac:dyDescent="0.25">
      <c r="A18" s="25" t="s">
        <v>67</v>
      </c>
      <c r="B18" s="5"/>
      <c r="C18" s="7" t="s">
        <v>3</v>
      </c>
      <c r="H18" s="5"/>
      <c r="N18">
        <f t="shared" si="0"/>
        <v>0</v>
      </c>
      <c r="P18" s="5"/>
      <c r="U18" s="13"/>
    </row>
    <row r="19" spans="1:21" ht="19" hidden="1" x14ac:dyDescent="0.25">
      <c r="A19" s="24" t="s">
        <v>68</v>
      </c>
      <c r="B19" s="27">
        <v>1</v>
      </c>
      <c r="C19" s="7" t="s">
        <v>2</v>
      </c>
      <c r="D19" s="12">
        <v>44531</v>
      </c>
      <c r="E19" t="s">
        <v>188</v>
      </c>
      <c r="F19" t="s">
        <v>171</v>
      </c>
      <c r="G19">
        <v>0</v>
      </c>
      <c r="H19" s="5">
        <v>1</v>
      </c>
      <c r="I19">
        <v>790</v>
      </c>
      <c r="J19">
        <v>0</v>
      </c>
      <c r="K19">
        <v>678.93799999999999</v>
      </c>
      <c r="L19">
        <v>50.317</v>
      </c>
      <c r="M19">
        <v>0</v>
      </c>
      <c r="N19">
        <f t="shared" si="0"/>
        <v>1519.2550000000001</v>
      </c>
      <c r="O19">
        <v>169.49</v>
      </c>
      <c r="P19" s="5">
        <v>0</v>
      </c>
      <c r="Q19">
        <v>1</v>
      </c>
      <c r="R19">
        <v>1</v>
      </c>
      <c r="S19">
        <v>12.329000000000001</v>
      </c>
      <c r="T19">
        <v>0</v>
      </c>
      <c r="U19" s="13">
        <v>0</v>
      </c>
    </row>
    <row r="20" spans="1:21" ht="19" hidden="1" x14ac:dyDescent="0.25">
      <c r="A20" s="24" t="s">
        <v>127</v>
      </c>
      <c r="B20" s="27">
        <v>1</v>
      </c>
      <c r="C20" s="7" t="s">
        <v>2</v>
      </c>
      <c r="D20" s="12">
        <v>45047</v>
      </c>
      <c r="E20" t="s">
        <v>189</v>
      </c>
      <c r="F20" t="s">
        <v>171</v>
      </c>
      <c r="G20">
        <v>0</v>
      </c>
      <c r="H20" s="5">
        <v>1</v>
      </c>
      <c r="I20">
        <v>923.29700000000003</v>
      </c>
      <c r="J20">
        <v>0</v>
      </c>
      <c r="K20">
        <v>920</v>
      </c>
      <c r="L20">
        <v>13.015000000000001</v>
      </c>
      <c r="M20">
        <v>0</v>
      </c>
      <c r="N20">
        <f t="shared" si="0"/>
        <v>1856.3120000000001</v>
      </c>
      <c r="O20">
        <v>816.56899999999996</v>
      </c>
      <c r="P20" s="5">
        <v>0</v>
      </c>
      <c r="Q20">
        <v>1</v>
      </c>
      <c r="R20">
        <v>1</v>
      </c>
      <c r="S20">
        <v>100.063</v>
      </c>
      <c r="T20">
        <v>0</v>
      </c>
      <c r="U20" s="13">
        <v>0</v>
      </c>
    </row>
    <row r="21" spans="1:21" ht="19" hidden="1" x14ac:dyDescent="0.25">
      <c r="A21" s="24" t="s">
        <v>107</v>
      </c>
      <c r="B21" s="27">
        <v>1</v>
      </c>
      <c r="C21" s="8" t="s">
        <v>2</v>
      </c>
      <c r="D21" s="12">
        <v>45261</v>
      </c>
      <c r="E21" t="s">
        <v>190</v>
      </c>
      <c r="F21" t="s">
        <v>171</v>
      </c>
      <c r="G21">
        <v>0</v>
      </c>
      <c r="H21" s="5">
        <v>1</v>
      </c>
      <c r="I21">
        <v>194.761</v>
      </c>
      <c r="J21">
        <v>0</v>
      </c>
      <c r="K21">
        <v>22.100999999999999</v>
      </c>
      <c r="L21">
        <v>4.3529999999999998</v>
      </c>
      <c r="M21">
        <v>0</v>
      </c>
      <c r="N21">
        <f t="shared" si="0"/>
        <v>221.215</v>
      </c>
      <c r="O21">
        <v>0</v>
      </c>
      <c r="P21" s="5">
        <v>0</v>
      </c>
      <c r="Q21">
        <v>1</v>
      </c>
      <c r="R21">
        <v>0</v>
      </c>
      <c r="S21">
        <v>0</v>
      </c>
      <c r="T21">
        <v>0</v>
      </c>
      <c r="U21" s="13">
        <v>0</v>
      </c>
    </row>
    <row r="22" spans="1:21" ht="19" x14ac:dyDescent="0.25">
      <c r="A22" s="24" t="s">
        <v>141</v>
      </c>
      <c r="B22" s="8">
        <v>0</v>
      </c>
      <c r="C22" s="7" t="s">
        <v>2</v>
      </c>
      <c r="D22" s="12">
        <v>44531</v>
      </c>
      <c r="E22" t="s">
        <v>191</v>
      </c>
      <c r="F22" t="s">
        <v>171</v>
      </c>
      <c r="G22">
        <v>0</v>
      </c>
      <c r="H22" s="5">
        <v>0</v>
      </c>
      <c r="I22">
        <v>390.18400000000003</v>
      </c>
      <c r="J22">
        <v>0</v>
      </c>
      <c r="K22">
        <v>150</v>
      </c>
      <c r="L22">
        <v>0</v>
      </c>
      <c r="M22">
        <v>0</v>
      </c>
      <c r="N22">
        <f t="shared" si="0"/>
        <v>540.18399999999997</v>
      </c>
      <c r="O22">
        <v>0</v>
      </c>
      <c r="P22" s="5">
        <v>0</v>
      </c>
      <c r="Q22">
        <v>0</v>
      </c>
      <c r="R22">
        <v>0</v>
      </c>
      <c r="S22">
        <v>0</v>
      </c>
      <c r="T22">
        <v>0</v>
      </c>
      <c r="U22" s="13">
        <v>0</v>
      </c>
    </row>
    <row r="23" spans="1:21" ht="19" x14ac:dyDescent="0.25">
      <c r="A23" s="24" t="s">
        <v>142</v>
      </c>
      <c r="B23" s="8">
        <v>0</v>
      </c>
      <c r="C23" s="8" t="s">
        <v>2</v>
      </c>
      <c r="D23" s="12">
        <v>45261</v>
      </c>
      <c r="E23" t="s">
        <v>193</v>
      </c>
      <c r="F23" t="s">
        <v>171</v>
      </c>
      <c r="G23">
        <v>0</v>
      </c>
      <c r="H23" s="5">
        <v>0</v>
      </c>
      <c r="I23">
        <v>363</v>
      </c>
      <c r="J23">
        <v>0</v>
      </c>
      <c r="K23">
        <v>0</v>
      </c>
      <c r="L23">
        <v>9.9489999999999998</v>
      </c>
      <c r="M23">
        <v>23.516999999999999</v>
      </c>
      <c r="N23">
        <f t="shared" si="0"/>
        <v>396.46600000000001</v>
      </c>
      <c r="O23">
        <v>0</v>
      </c>
      <c r="P23" s="5">
        <v>0</v>
      </c>
      <c r="Q23">
        <v>0</v>
      </c>
      <c r="R23">
        <v>1</v>
      </c>
      <c r="S23">
        <v>8.9450000000000003</v>
      </c>
      <c r="T23">
        <v>0</v>
      </c>
      <c r="U23" s="13">
        <v>0</v>
      </c>
    </row>
    <row r="24" spans="1:21" ht="19" hidden="1" x14ac:dyDescent="0.25">
      <c r="A24" s="25" t="s">
        <v>143</v>
      </c>
      <c r="B24" s="5"/>
      <c r="C24" s="7" t="s">
        <v>3</v>
      </c>
      <c r="H24" s="5"/>
      <c r="N24">
        <f t="shared" si="0"/>
        <v>0</v>
      </c>
      <c r="P24" s="5"/>
      <c r="U24" s="13"/>
    </row>
    <row r="25" spans="1:21" ht="19" hidden="1" x14ac:dyDescent="0.25">
      <c r="A25" s="24" t="s">
        <v>94</v>
      </c>
      <c r="B25" s="27">
        <v>1</v>
      </c>
      <c r="C25" s="8" t="s">
        <v>2</v>
      </c>
      <c r="D25" s="12">
        <v>44531</v>
      </c>
      <c r="E25" t="s">
        <v>196</v>
      </c>
      <c r="F25" t="s">
        <v>171</v>
      </c>
      <c r="G25">
        <v>0</v>
      </c>
      <c r="H25" s="5">
        <v>1</v>
      </c>
      <c r="I25">
        <v>405.435</v>
      </c>
      <c r="J25">
        <v>0</v>
      </c>
      <c r="K25">
        <v>220</v>
      </c>
      <c r="L25">
        <v>0</v>
      </c>
      <c r="M25">
        <v>3.8639999999999999</v>
      </c>
      <c r="N25">
        <f t="shared" si="0"/>
        <v>629.29899999999998</v>
      </c>
      <c r="O25">
        <v>0</v>
      </c>
      <c r="P25" s="5">
        <v>0</v>
      </c>
      <c r="Q25">
        <v>1</v>
      </c>
      <c r="R25">
        <v>1</v>
      </c>
      <c r="S25">
        <v>901.22500000000002</v>
      </c>
      <c r="T25">
        <v>0</v>
      </c>
      <c r="U25" s="13">
        <v>0</v>
      </c>
    </row>
    <row r="26" spans="1:21" ht="19" hidden="1" x14ac:dyDescent="0.25">
      <c r="A26" s="25" t="s">
        <v>108</v>
      </c>
      <c r="B26" s="5"/>
      <c r="C26" s="7" t="s">
        <v>3</v>
      </c>
      <c r="H26" s="5"/>
      <c r="N26">
        <f t="shared" si="0"/>
        <v>0</v>
      </c>
      <c r="P26" s="5"/>
      <c r="U26" s="13"/>
    </row>
    <row r="27" spans="1:21" ht="19" x14ac:dyDescent="0.25">
      <c r="A27" s="24" t="s">
        <v>144</v>
      </c>
      <c r="B27" s="8">
        <v>0</v>
      </c>
      <c r="C27" s="8" t="s">
        <v>2</v>
      </c>
      <c r="D27" s="12">
        <v>45261</v>
      </c>
      <c r="E27" t="s">
        <v>198</v>
      </c>
      <c r="F27" t="s">
        <v>171</v>
      </c>
      <c r="G27">
        <v>0</v>
      </c>
      <c r="H27" s="5">
        <v>1</v>
      </c>
      <c r="I27">
        <v>1000.123</v>
      </c>
      <c r="J27">
        <v>0</v>
      </c>
      <c r="K27">
        <v>0</v>
      </c>
      <c r="L27">
        <v>29.251999999999999</v>
      </c>
      <c r="M27">
        <v>0</v>
      </c>
      <c r="N27">
        <f t="shared" si="0"/>
        <v>1029.375</v>
      </c>
      <c r="O27">
        <v>0</v>
      </c>
      <c r="P27" s="5">
        <v>0</v>
      </c>
      <c r="Q27">
        <v>0</v>
      </c>
      <c r="R27">
        <v>0</v>
      </c>
      <c r="S27">
        <v>0</v>
      </c>
      <c r="T27">
        <v>0</v>
      </c>
      <c r="U27" s="13">
        <v>0</v>
      </c>
    </row>
    <row r="28" spans="1:21" ht="19" hidden="1" x14ac:dyDescent="0.25">
      <c r="A28" s="25" t="s">
        <v>145</v>
      </c>
      <c r="B28" s="5"/>
      <c r="C28" s="7" t="s">
        <v>3</v>
      </c>
      <c r="H28" s="5"/>
      <c r="N28">
        <f t="shared" si="0"/>
        <v>0</v>
      </c>
      <c r="P28" s="5"/>
      <c r="U28" s="13"/>
    </row>
    <row r="29" spans="1:21" ht="19" hidden="1" x14ac:dyDescent="0.25">
      <c r="A29" s="25" t="s">
        <v>95</v>
      </c>
      <c r="B29" s="5"/>
      <c r="C29" s="7" t="s">
        <v>3</v>
      </c>
      <c r="H29" s="5"/>
      <c r="N29">
        <f t="shared" si="0"/>
        <v>0</v>
      </c>
      <c r="P29" s="5"/>
      <c r="U29" s="13"/>
    </row>
    <row r="30" spans="1:21" ht="19" hidden="1" x14ac:dyDescent="0.25">
      <c r="A30" s="25" t="s">
        <v>146</v>
      </c>
      <c r="B30" s="5"/>
      <c r="C30" s="7" t="s">
        <v>3</v>
      </c>
      <c r="H30" s="5"/>
      <c r="N30">
        <f t="shared" si="0"/>
        <v>0</v>
      </c>
      <c r="P30" s="5"/>
      <c r="U30" s="13"/>
    </row>
    <row r="31" spans="1:21" ht="19" hidden="1" x14ac:dyDescent="0.25">
      <c r="A31" s="24" t="s">
        <v>147</v>
      </c>
      <c r="B31" s="27">
        <v>1</v>
      </c>
      <c r="C31" s="7" t="s">
        <v>2</v>
      </c>
      <c r="D31" s="12">
        <v>44896</v>
      </c>
      <c r="E31" t="s">
        <v>197</v>
      </c>
      <c r="F31" t="s">
        <v>171</v>
      </c>
      <c r="G31">
        <v>0</v>
      </c>
      <c r="H31" s="5">
        <v>0</v>
      </c>
      <c r="I31">
        <v>1400</v>
      </c>
      <c r="J31">
        <v>0</v>
      </c>
      <c r="K31">
        <v>5657.3</v>
      </c>
      <c r="L31">
        <v>193.791</v>
      </c>
      <c r="M31">
        <v>0</v>
      </c>
      <c r="N31">
        <f t="shared" si="0"/>
        <v>7251.0910000000003</v>
      </c>
      <c r="O31">
        <v>0</v>
      </c>
      <c r="P31" s="5">
        <v>0</v>
      </c>
      <c r="Q31">
        <v>1</v>
      </c>
      <c r="R31">
        <v>0</v>
      </c>
      <c r="S31">
        <v>0</v>
      </c>
      <c r="T31">
        <v>0</v>
      </c>
      <c r="U31" s="13">
        <v>0</v>
      </c>
    </row>
    <row r="32" spans="1:21" ht="19" hidden="1" x14ac:dyDescent="0.25">
      <c r="A32" s="24" t="s">
        <v>118</v>
      </c>
      <c r="B32" s="27">
        <v>1</v>
      </c>
      <c r="C32" s="7" t="s">
        <v>2</v>
      </c>
      <c r="D32" s="12">
        <v>44896</v>
      </c>
      <c r="E32" t="s">
        <v>199</v>
      </c>
      <c r="F32" t="s">
        <v>171</v>
      </c>
      <c r="G32">
        <v>0</v>
      </c>
      <c r="H32" s="5">
        <v>1</v>
      </c>
      <c r="I32">
        <v>645.1</v>
      </c>
      <c r="J32">
        <v>0</v>
      </c>
      <c r="K32">
        <v>300</v>
      </c>
      <c r="L32">
        <v>7.2</v>
      </c>
      <c r="M32">
        <v>0</v>
      </c>
      <c r="N32">
        <f t="shared" si="0"/>
        <v>952.30000000000007</v>
      </c>
      <c r="O32">
        <v>0</v>
      </c>
      <c r="P32" s="5">
        <v>0</v>
      </c>
      <c r="Q32">
        <v>1</v>
      </c>
      <c r="R32">
        <v>0</v>
      </c>
      <c r="S32">
        <v>0</v>
      </c>
      <c r="T32">
        <v>0</v>
      </c>
      <c r="U32" s="13">
        <v>0</v>
      </c>
    </row>
    <row r="33" spans="1:21" ht="19" hidden="1" x14ac:dyDescent="0.25">
      <c r="A33" s="25" t="s">
        <v>148</v>
      </c>
      <c r="B33" s="5"/>
      <c r="C33" s="7" t="s">
        <v>3</v>
      </c>
      <c r="H33" s="5"/>
      <c r="N33">
        <f t="shared" si="0"/>
        <v>0</v>
      </c>
      <c r="P33" s="5"/>
      <c r="U33" s="13"/>
    </row>
    <row r="34" spans="1:21" ht="19" hidden="1" x14ac:dyDescent="0.25">
      <c r="A34" s="24" t="s">
        <v>149</v>
      </c>
      <c r="B34" s="27">
        <v>1</v>
      </c>
      <c r="C34" s="7" t="s">
        <v>2</v>
      </c>
      <c r="D34" s="12">
        <v>44896</v>
      </c>
      <c r="E34" t="s">
        <v>201</v>
      </c>
      <c r="F34" t="s">
        <v>171</v>
      </c>
      <c r="G34">
        <v>0</v>
      </c>
      <c r="H34" s="5">
        <v>1</v>
      </c>
      <c r="I34">
        <f>84+271.679</f>
        <v>355.67899999999997</v>
      </c>
      <c r="J34">
        <v>0</v>
      </c>
      <c r="K34">
        <v>75.527000000000001</v>
      </c>
      <c r="L34">
        <v>12.141</v>
      </c>
      <c r="M34">
        <v>0</v>
      </c>
      <c r="N34">
        <f t="shared" si="0"/>
        <v>443.34699999999998</v>
      </c>
      <c r="O34">
        <v>0</v>
      </c>
      <c r="P34" s="5">
        <v>0</v>
      </c>
      <c r="Q34">
        <v>0</v>
      </c>
      <c r="R34">
        <v>1</v>
      </c>
      <c r="S34">
        <v>21.196999999999999</v>
      </c>
      <c r="T34">
        <v>0</v>
      </c>
      <c r="U34" s="13">
        <v>340</v>
      </c>
    </row>
    <row r="35" spans="1:21" ht="19" hidden="1" x14ac:dyDescent="0.25">
      <c r="A35" s="24" t="s">
        <v>86</v>
      </c>
      <c r="B35" s="27">
        <v>1</v>
      </c>
      <c r="C35" s="7" t="s">
        <v>2</v>
      </c>
      <c r="D35" s="12">
        <v>44896</v>
      </c>
      <c r="E35" t="s">
        <v>203</v>
      </c>
      <c r="F35" t="s">
        <v>171</v>
      </c>
      <c r="G35">
        <v>0</v>
      </c>
      <c r="H35" s="5">
        <v>1</v>
      </c>
      <c r="I35">
        <v>651</v>
      </c>
      <c r="J35">
        <v>0</v>
      </c>
      <c r="K35">
        <v>565</v>
      </c>
      <c r="L35">
        <v>5</v>
      </c>
      <c r="M35">
        <v>0</v>
      </c>
      <c r="N35">
        <f t="shared" si="0"/>
        <v>1221</v>
      </c>
      <c r="O35">
        <v>0</v>
      </c>
      <c r="P35" s="5">
        <v>0</v>
      </c>
      <c r="Q35">
        <v>1</v>
      </c>
      <c r="R35">
        <v>1</v>
      </c>
      <c r="S35">
        <v>450</v>
      </c>
      <c r="T35">
        <v>0</v>
      </c>
      <c r="U35" s="13">
        <v>160</v>
      </c>
    </row>
    <row r="36" spans="1:21" ht="19" hidden="1" x14ac:dyDescent="0.25">
      <c r="A36" s="24" t="s">
        <v>109</v>
      </c>
      <c r="B36" s="27">
        <v>1</v>
      </c>
      <c r="C36" s="8" t="s">
        <v>2</v>
      </c>
      <c r="D36" s="12">
        <v>44531</v>
      </c>
      <c r="E36" t="s">
        <v>204</v>
      </c>
      <c r="F36" t="s">
        <v>171</v>
      </c>
      <c r="G36">
        <v>0</v>
      </c>
      <c r="H36" s="5">
        <v>0</v>
      </c>
      <c r="I36">
        <v>168</v>
      </c>
      <c r="J36">
        <v>0</v>
      </c>
      <c r="K36">
        <v>140</v>
      </c>
      <c r="L36">
        <v>3</v>
      </c>
      <c r="M36">
        <v>0</v>
      </c>
      <c r="N36">
        <f t="shared" si="0"/>
        <v>311</v>
      </c>
      <c r="O36">
        <v>0</v>
      </c>
      <c r="P36" s="5">
        <v>0</v>
      </c>
      <c r="Q36">
        <v>0</v>
      </c>
      <c r="R36">
        <v>1</v>
      </c>
      <c r="S36">
        <v>45</v>
      </c>
      <c r="T36">
        <v>0</v>
      </c>
      <c r="U36" s="13">
        <v>0</v>
      </c>
    </row>
    <row r="37" spans="1:21" ht="19" x14ac:dyDescent="0.25">
      <c r="A37" s="24" t="s">
        <v>150</v>
      </c>
      <c r="B37" s="8">
        <v>0</v>
      </c>
      <c r="C37" s="8" t="s">
        <v>2</v>
      </c>
      <c r="D37" s="12">
        <v>44287</v>
      </c>
      <c r="E37" t="s">
        <v>206</v>
      </c>
      <c r="F37" t="s">
        <v>171</v>
      </c>
      <c r="G37">
        <v>0</v>
      </c>
      <c r="H37" s="5">
        <v>0</v>
      </c>
      <c r="I37">
        <v>177.958</v>
      </c>
      <c r="J37">
        <v>0</v>
      </c>
      <c r="K37">
        <v>0</v>
      </c>
      <c r="L37">
        <v>0</v>
      </c>
      <c r="M37">
        <v>0</v>
      </c>
      <c r="N37">
        <f t="shared" si="0"/>
        <v>177.958</v>
      </c>
      <c r="O37">
        <v>0</v>
      </c>
      <c r="P37" s="5">
        <v>0</v>
      </c>
      <c r="Q37">
        <v>0</v>
      </c>
      <c r="R37">
        <v>0</v>
      </c>
      <c r="S37">
        <v>0</v>
      </c>
      <c r="T37">
        <v>0</v>
      </c>
      <c r="U37" s="13">
        <v>0</v>
      </c>
    </row>
    <row r="38" spans="1:21" ht="19" hidden="1" x14ac:dyDescent="0.25">
      <c r="A38" s="25" t="s">
        <v>151</v>
      </c>
      <c r="B38" s="5"/>
      <c r="C38" s="7" t="s">
        <v>3</v>
      </c>
      <c r="H38" s="5"/>
      <c r="N38">
        <f t="shared" si="0"/>
        <v>0</v>
      </c>
      <c r="P38" s="5"/>
      <c r="U38" s="13"/>
    </row>
    <row r="39" spans="1:21" ht="19" x14ac:dyDescent="0.25">
      <c r="A39" s="24" t="s">
        <v>152</v>
      </c>
      <c r="B39" s="8">
        <v>0</v>
      </c>
      <c r="C39" s="7" t="s">
        <v>2</v>
      </c>
      <c r="D39" s="12">
        <v>45261</v>
      </c>
      <c r="E39" t="s">
        <v>207</v>
      </c>
      <c r="F39" t="s">
        <v>171</v>
      </c>
      <c r="G39">
        <v>1</v>
      </c>
      <c r="H39" s="5">
        <v>1</v>
      </c>
      <c r="I39">
        <v>250.62</v>
      </c>
      <c r="J39">
        <v>0</v>
      </c>
      <c r="K39">
        <v>0</v>
      </c>
      <c r="L39">
        <v>5.2629999999999999</v>
      </c>
      <c r="M39">
        <v>0</v>
      </c>
      <c r="N39">
        <f t="shared" si="0"/>
        <v>255.88300000000001</v>
      </c>
      <c r="O39">
        <v>0</v>
      </c>
      <c r="P39" s="5">
        <v>0</v>
      </c>
      <c r="Q39">
        <v>1</v>
      </c>
      <c r="R39">
        <v>1</v>
      </c>
      <c r="S39">
        <v>1450</v>
      </c>
      <c r="T39">
        <v>0</v>
      </c>
      <c r="U39" s="13">
        <v>0</v>
      </c>
    </row>
    <row r="40" spans="1:21" ht="19" hidden="1" x14ac:dyDescent="0.25">
      <c r="A40" s="24" t="s">
        <v>153</v>
      </c>
      <c r="B40" s="27">
        <v>1</v>
      </c>
      <c r="C40" s="7" t="s">
        <v>2</v>
      </c>
      <c r="D40" s="12">
        <v>44531</v>
      </c>
      <c r="E40" t="s">
        <v>208</v>
      </c>
      <c r="F40" t="s">
        <v>171</v>
      </c>
      <c r="G40">
        <v>1</v>
      </c>
      <c r="H40" s="5">
        <v>1</v>
      </c>
      <c r="I40">
        <v>1891</v>
      </c>
      <c r="J40">
        <v>0</v>
      </c>
      <c r="K40">
        <v>3315</v>
      </c>
      <c r="L40">
        <v>7</v>
      </c>
      <c r="M40">
        <v>0</v>
      </c>
      <c r="N40">
        <f t="shared" si="0"/>
        <v>5213</v>
      </c>
      <c r="O40">
        <v>0</v>
      </c>
      <c r="P40" s="5">
        <v>0</v>
      </c>
      <c r="Q40">
        <v>0</v>
      </c>
      <c r="R40">
        <v>1</v>
      </c>
      <c r="S40">
        <v>106.21599999999999</v>
      </c>
      <c r="T40">
        <v>0</v>
      </c>
      <c r="U40" s="13">
        <v>0</v>
      </c>
    </row>
    <row r="41" spans="1:21" ht="19" hidden="1" x14ac:dyDescent="0.25">
      <c r="A41" s="24" t="s">
        <v>158</v>
      </c>
      <c r="B41" s="27">
        <v>1</v>
      </c>
      <c r="C41" s="8" t="s">
        <v>2</v>
      </c>
      <c r="D41" s="12">
        <v>44896</v>
      </c>
      <c r="E41" t="s">
        <v>209</v>
      </c>
      <c r="F41" t="s">
        <v>171</v>
      </c>
      <c r="G41">
        <v>0</v>
      </c>
      <c r="H41" s="5">
        <v>0</v>
      </c>
      <c r="I41">
        <v>200</v>
      </c>
      <c r="J41">
        <v>0</v>
      </c>
      <c r="K41">
        <v>15</v>
      </c>
      <c r="L41">
        <v>2.9159999999999999</v>
      </c>
      <c r="M41">
        <v>0</v>
      </c>
      <c r="N41">
        <f t="shared" si="0"/>
        <v>217.916</v>
      </c>
      <c r="O41">
        <v>0</v>
      </c>
      <c r="P41" s="5">
        <v>0</v>
      </c>
      <c r="Q41">
        <v>0</v>
      </c>
      <c r="R41">
        <v>0</v>
      </c>
      <c r="S41">
        <v>0</v>
      </c>
      <c r="T41">
        <v>0</v>
      </c>
      <c r="U41" s="13">
        <v>0</v>
      </c>
    </row>
    <row r="42" spans="1:21" ht="19" x14ac:dyDescent="0.25">
      <c r="A42" s="24" t="s">
        <v>85</v>
      </c>
      <c r="B42" s="8">
        <v>0</v>
      </c>
      <c r="C42" s="8" t="s">
        <v>2</v>
      </c>
      <c r="D42" s="12">
        <v>44531</v>
      </c>
      <c r="E42" t="s">
        <v>210</v>
      </c>
      <c r="F42" t="s">
        <v>171</v>
      </c>
      <c r="G42">
        <v>0</v>
      </c>
      <c r="H42" s="5">
        <v>0</v>
      </c>
      <c r="I42">
        <v>260</v>
      </c>
      <c r="J42">
        <v>0</v>
      </c>
      <c r="K42">
        <v>0</v>
      </c>
      <c r="L42">
        <v>0</v>
      </c>
      <c r="M42">
        <v>0</v>
      </c>
      <c r="N42">
        <f t="shared" si="0"/>
        <v>260</v>
      </c>
      <c r="O42">
        <v>0</v>
      </c>
      <c r="P42" s="5">
        <v>0</v>
      </c>
      <c r="Q42">
        <v>0</v>
      </c>
      <c r="R42">
        <v>0</v>
      </c>
      <c r="S42">
        <v>0</v>
      </c>
      <c r="T42">
        <v>0</v>
      </c>
      <c r="U42" s="13">
        <v>0</v>
      </c>
    </row>
    <row r="43" spans="1:21" ht="19" hidden="1" x14ac:dyDescent="0.25">
      <c r="A43" s="25" t="s">
        <v>154</v>
      </c>
      <c r="B43" s="5"/>
      <c r="C43" s="7" t="s">
        <v>3</v>
      </c>
      <c r="H43" s="5"/>
      <c r="N43">
        <f t="shared" si="0"/>
        <v>0</v>
      </c>
      <c r="P43" s="5"/>
      <c r="U43" s="13"/>
    </row>
    <row r="44" spans="1:21" ht="19" x14ac:dyDescent="0.25">
      <c r="A44" s="24" t="s">
        <v>159</v>
      </c>
      <c r="B44" s="8">
        <v>0</v>
      </c>
      <c r="C44" s="8" t="s">
        <v>2</v>
      </c>
      <c r="D44" s="12">
        <v>44531</v>
      </c>
      <c r="E44" t="s">
        <v>211</v>
      </c>
      <c r="F44" t="s">
        <v>171</v>
      </c>
      <c r="G44">
        <v>1</v>
      </c>
      <c r="H44" s="5">
        <v>0</v>
      </c>
      <c r="I44">
        <v>304</v>
      </c>
      <c r="J44">
        <v>0</v>
      </c>
      <c r="K44">
        <v>0</v>
      </c>
      <c r="L44">
        <v>6</v>
      </c>
      <c r="M44">
        <v>0</v>
      </c>
      <c r="N44">
        <f t="shared" si="0"/>
        <v>310</v>
      </c>
      <c r="O44">
        <v>0</v>
      </c>
      <c r="P44" s="5">
        <v>0</v>
      </c>
      <c r="Q44">
        <v>0</v>
      </c>
      <c r="R44">
        <v>1</v>
      </c>
      <c r="S44">
        <v>5514</v>
      </c>
      <c r="T44">
        <v>0</v>
      </c>
      <c r="U44" s="13">
        <v>0</v>
      </c>
    </row>
    <row r="45" spans="1:21" ht="19" hidden="1" x14ac:dyDescent="0.25">
      <c r="A45" s="25" t="s">
        <v>96</v>
      </c>
      <c r="B45" s="5"/>
      <c r="C45" s="7" t="s">
        <v>3</v>
      </c>
      <c r="H45" s="5"/>
      <c r="N45">
        <f t="shared" si="0"/>
        <v>0</v>
      </c>
      <c r="P45" s="5"/>
      <c r="U45" s="13"/>
    </row>
    <row r="46" spans="1:21" ht="19" hidden="1" x14ac:dyDescent="0.25">
      <c r="A46" s="24" t="s">
        <v>155</v>
      </c>
      <c r="B46" s="27">
        <v>1</v>
      </c>
      <c r="C46" s="7" t="s">
        <v>2</v>
      </c>
      <c r="D46" s="12">
        <v>44348</v>
      </c>
      <c r="E46" t="s">
        <v>213</v>
      </c>
      <c r="F46" t="s">
        <v>171</v>
      </c>
      <c r="G46">
        <v>1</v>
      </c>
      <c r="H46" s="5">
        <v>0</v>
      </c>
      <c r="I46">
        <v>660</v>
      </c>
      <c r="J46">
        <v>0</v>
      </c>
      <c r="K46">
        <v>0</v>
      </c>
      <c r="L46">
        <v>0</v>
      </c>
      <c r="M46">
        <v>0</v>
      </c>
      <c r="N46">
        <f t="shared" si="0"/>
        <v>660</v>
      </c>
      <c r="O46">
        <v>0</v>
      </c>
      <c r="P46" s="5">
        <v>0</v>
      </c>
      <c r="Q46">
        <v>0</v>
      </c>
      <c r="R46">
        <v>1</v>
      </c>
      <c r="S46">
        <v>85.537000000000006</v>
      </c>
      <c r="T46">
        <v>0</v>
      </c>
      <c r="U46" s="13">
        <v>0</v>
      </c>
    </row>
    <row r="47" spans="1:21" ht="19" hidden="1" x14ac:dyDescent="0.25">
      <c r="A47" s="24" t="s">
        <v>87</v>
      </c>
      <c r="B47" s="27">
        <v>1</v>
      </c>
      <c r="C47" s="7" t="s">
        <v>2</v>
      </c>
      <c r="D47" s="12">
        <v>45261</v>
      </c>
      <c r="E47" t="s">
        <v>214</v>
      </c>
      <c r="F47" t="s">
        <v>215</v>
      </c>
      <c r="G47">
        <v>1</v>
      </c>
      <c r="H47" s="5">
        <v>0</v>
      </c>
      <c r="I47">
        <v>758.33299999999997</v>
      </c>
      <c r="J47">
        <v>0</v>
      </c>
      <c r="K47">
        <v>365.89400000000001</v>
      </c>
      <c r="L47">
        <v>8.7110000000000003</v>
      </c>
      <c r="M47">
        <v>0</v>
      </c>
      <c r="N47">
        <f t="shared" si="0"/>
        <v>1132.9379999999999</v>
      </c>
      <c r="O47">
        <v>160.834</v>
      </c>
      <c r="P47" s="5">
        <v>0</v>
      </c>
      <c r="Q47">
        <v>1</v>
      </c>
      <c r="R47">
        <v>0</v>
      </c>
      <c r="S47">
        <v>0</v>
      </c>
      <c r="T47">
        <v>0</v>
      </c>
      <c r="U47" s="13">
        <v>0</v>
      </c>
    </row>
    <row r="48" spans="1:21" ht="19" hidden="1" x14ac:dyDescent="0.25">
      <c r="A48" s="25" t="s">
        <v>119</v>
      </c>
      <c r="B48" s="5"/>
      <c r="C48" s="7" t="s">
        <v>3</v>
      </c>
      <c r="H48" s="5"/>
      <c r="N48">
        <f t="shared" si="0"/>
        <v>0</v>
      </c>
      <c r="P48" s="5"/>
      <c r="U48" s="13"/>
    </row>
    <row r="49" spans="1:21" ht="19" hidden="1" x14ac:dyDescent="0.25">
      <c r="A49" s="24" t="s">
        <v>156</v>
      </c>
      <c r="B49" s="27">
        <v>1</v>
      </c>
      <c r="C49" s="7" t="s">
        <v>2</v>
      </c>
      <c r="D49" s="12">
        <v>44531</v>
      </c>
      <c r="E49" t="s">
        <v>216</v>
      </c>
      <c r="F49" t="s">
        <v>171</v>
      </c>
      <c r="G49">
        <v>0</v>
      </c>
      <c r="H49" s="5">
        <v>1</v>
      </c>
      <c r="I49">
        <v>1800</v>
      </c>
      <c r="J49">
        <v>0</v>
      </c>
      <c r="K49">
        <v>4155</v>
      </c>
      <c r="L49">
        <v>20.167999999999999</v>
      </c>
      <c r="M49">
        <v>0</v>
      </c>
      <c r="N49">
        <f t="shared" si="0"/>
        <v>5975.1679999999997</v>
      </c>
      <c r="O49">
        <v>1018.98</v>
      </c>
      <c r="P49" s="5">
        <v>0</v>
      </c>
      <c r="Q49">
        <v>1</v>
      </c>
      <c r="R49">
        <v>1</v>
      </c>
      <c r="S49">
        <v>23.8</v>
      </c>
      <c r="T49">
        <v>0</v>
      </c>
      <c r="U49" s="13">
        <v>3.3</v>
      </c>
    </row>
    <row r="50" spans="1:21" ht="19" hidden="1" x14ac:dyDescent="0.25">
      <c r="A50" s="25" t="s">
        <v>97</v>
      </c>
      <c r="B50" s="5"/>
      <c r="C50" s="7" t="s">
        <v>3</v>
      </c>
      <c r="H50" s="5"/>
      <c r="N50">
        <f t="shared" si="0"/>
        <v>0</v>
      </c>
      <c r="P50" s="5"/>
      <c r="U50" s="13"/>
    </row>
    <row r="51" spans="1:21" ht="19" x14ac:dyDescent="0.25">
      <c r="A51" s="24" t="s">
        <v>128</v>
      </c>
      <c r="B51" s="8">
        <v>0</v>
      </c>
      <c r="C51" s="8" t="s">
        <v>2</v>
      </c>
      <c r="D51" s="12">
        <v>45261</v>
      </c>
      <c r="E51" t="s">
        <v>220</v>
      </c>
      <c r="F51" t="s">
        <v>171</v>
      </c>
      <c r="G51">
        <v>1</v>
      </c>
      <c r="H51" s="5">
        <v>1</v>
      </c>
      <c r="I51">
        <v>464.26</v>
      </c>
      <c r="J51">
        <v>0</v>
      </c>
      <c r="K51">
        <v>205.55799999999999</v>
      </c>
      <c r="L51">
        <v>4.2220000000000004</v>
      </c>
      <c r="M51">
        <v>0</v>
      </c>
      <c r="N51">
        <f t="shared" si="0"/>
        <v>674.04</v>
      </c>
      <c r="O51">
        <v>220.24700000000001</v>
      </c>
      <c r="P51" s="5">
        <v>0</v>
      </c>
      <c r="Q51">
        <v>1</v>
      </c>
      <c r="R51">
        <v>1</v>
      </c>
      <c r="S51">
        <v>4937.8119999999999</v>
      </c>
      <c r="T51">
        <v>0</v>
      </c>
      <c r="U51" s="13">
        <v>0</v>
      </c>
    </row>
    <row r="52" spans="1:21" ht="19" hidden="1" x14ac:dyDescent="0.25">
      <c r="A52" s="25" t="s">
        <v>129</v>
      </c>
      <c r="B52" s="5"/>
      <c r="C52" s="7" t="s">
        <v>3</v>
      </c>
      <c r="H52" s="5"/>
      <c r="N52">
        <f t="shared" si="0"/>
        <v>0</v>
      </c>
      <c r="P52" s="5"/>
      <c r="U52" s="13"/>
    </row>
    <row r="53" spans="1:21" ht="19" hidden="1" x14ac:dyDescent="0.25">
      <c r="A53" s="25" t="s">
        <v>157</v>
      </c>
      <c r="B53" s="5"/>
      <c r="C53" s="7" t="s">
        <v>3</v>
      </c>
      <c r="H53" s="5"/>
      <c r="N53">
        <f t="shared" si="0"/>
        <v>0</v>
      </c>
      <c r="P53" s="5"/>
      <c r="U53" s="13"/>
    </row>
    <row r="54" spans="1:21" ht="19" hidden="1" x14ac:dyDescent="0.25">
      <c r="A54" s="24" t="s">
        <v>217</v>
      </c>
      <c r="B54" s="27">
        <v>1</v>
      </c>
      <c r="C54" s="7" t="s">
        <v>2</v>
      </c>
      <c r="D54" s="12">
        <v>44531</v>
      </c>
      <c r="E54" t="s">
        <v>222</v>
      </c>
      <c r="F54" t="s">
        <v>171</v>
      </c>
      <c r="G54">
        <v>0</v>
      </c>
      <c r="H54" s="5">
        <v>0</v>
      </c>
      <c r="I54">
        <v>570</v>
      </c>
      <c r="J54">
        <v>0</v>
      </c>
      <c r="K54">
        <v>228</v>
      </c>
      <c r="L54">
        <v>0</v>
      </c>
      <c r="M54">
        <v>368</v>
      </c>
      <c r="N54">
        <f t="shared" si="0"/>
        <v>1166</v>
      </c>
      <c r="O54">
        <v>0</v>
      </c>
      <c r="P54" s="5">
        <v>0</v>
      </c>
      <c r="Q54">
        <v>0</v>
      </c>
      <c r="R54">
        <v>0</v>
      </c>
      <c r="S54">
        <v>0</v>
      </c>
      <c r="T54">
        <v>0</v>
      </c>
      <c r="U54" s="13">
        <v>0</v>
      </c>
    </row>
    <row r="55" spans="1:21" ht="19" hidden="1" x14ac:dyDescent="0.25">
      <c r="A55" s="24" t="s">
        <v>5</v>
      </c>
      <c r="B55" s="27">
        <v>1</v>
      </c>
      <c r="C55" s="7" t="s">
        <v>2</v>
      </c>
      <c r="D55" s="12">
        <v>45261</v>
      </c>
      <c r="E55" t="s">
        <v>223</v>
      </c>
      <c r="F55" t="s">
        <v>171</v>
      </c>
      <c r="G55">
        <v>1</v>
      </c>
      <c r="H55" s="5">
        <v>1</v>
      </c>
      <c r="I55">
        <v>166.63399999999999</v>
      </c>
      <c r="J55">
        <v>0</v>
      </c>
      <c r="K55">
        <v>300</v>
      </c>
      <c r="L55">
        <v>3.5369999999999999</v>
      </c>
      <c r="M55">
        <v>0</v>
      </c>
      <c r="N55">
        <f t="shared" si="0"/>
        <v>470.17099999999999</v>
      </c>
      <c r="O55">
        <v>0</v>
      </c>
      <c r="P55" s="5">
        <v>0</v>
      </c>
      <c r="Q55">
        <v>1</v>
      </c>
      <c r="R55">
        <v>1</v>
      </c>
      <c r="S55">
        <v>7646.4880000000003</v>
      </c>
      <c r="T55">
        <v>0</v>
      </c>
      <c r="U55" s="13">
        <v>0</v>
      </c>
    </row>
    <row r="56" spans="1:21" s="4" customFormat="1" ht="19" x14ac:dyDescent="0.25">
      <c r="A56" s="24" t="s">
        <v>98</v>
      </c>
      <c r="B56" s="8">
        <v>0</v>
      </c>
      <c r="C56" s="8" t="s">
        <v>2</v>
      </c>
      <c r="D56" s="12">
        <v>44256</v>
      </c>
      <c r="E56" t="s">
        <v>301</v>
      </c>
      <c r="F56" t="s">
        <v>171</v>
      </c>
      <c r="G56">
        <v>0</v>
      </c>
      <c r="H56" s="5">
        <v>0</v>
      </c>
      <c r="I56">
        <v>123.288</v>
      </c>
      <c r="J56">
        <v>0</v>
      </c>
      <c r="K56">
        <v>0</v>
      </c>
      <c r="L56">
        <v>1.4970000000000001</v>
      </c>
      <c r="M56">
        <v>0</v>
      </c>
      <c r="N56">
        <f t="shared" ref="N56:N114" si="1">SUM(I56:M56)</f>
        <v>124.785</v>
      </c>
      <c r="O56">
        <v>0</v>
      </c>
      <c r="P56" s="5">
        <v>780.822</v>
      </c>
      <c r="Q56">
        <v>0</v>
      </c>
      <c r="R56">
        <v>0</v>
      </c>
      <c r="S56">
        <v>0</v>
      </c>
      <c r="T56">
        <v>0</v>
      </c>
      <c r="U56" s="13">
        <v>0</v>
      </c>
    </row>
    <row r="57" spans="1:21" s="4" customFormat="1" ht="19" x14ac:dyDescent="0.25">
      <c r="A57" s="24" t="s">
        <v>98</v>
      </c>
      <c r="B57" s="8">
        <v>0</v>
      </c>
      <c r="C57" s="8" t="s">
        <v>2</v>
      </c>
      <c r="D57" s="12">
        <v>45261</v>
      </c>
      <c r="E57" t="s">
        <v>302</v>
      </c>
      <c r="F57" t="s">
        <v>171</v>
      </c>
      <c r="G57">
        <v>0</v>
      </c>
      <c r="H57" s="5">
        <v>0</v>
      </c>
      <c r="I57">
        <v>318.46899999999999</v>
      </c>
      <c r="J57">
        <v>0</v>
      </c>
      <c r="K57">
        <v>830</v>
      </c>
      <c r="L57">
        <v>10.394</v>
      </c>
      <c r="M57">
        <v>0</v>
      </c>
      <c r="N57">
        <f t="shared" si="1"/>
        <v>1158.8630000000001</v>
      </c>
      <c r="O57">
        <v>39.767000000000003</v>
      </c>
      <c r="P57" s="5">
        <v>0</v>
      </c>
      <c r="Q57">
        <v>0</v>
      </c>
      <c r="R57">
        <v>0</v>
      </c>
      <c r="S57">
        <v>0</v>
      </c>
      <c r="T57">
        <v>0</v>
      </c>
      <c r="U57" s="13">
        <v>0</v>
      </c>
    </row>
    <row r="58" spans="1:21" ht="19" x14ac:dyDescent="0.25">
      <c r="A58" s="24" t="s">
        <v>6</v>
      </c>
      <c r="B58" s="8">
        <v>0</v>
      </c>
      <c r="C58" s="7" t="s">
        <v>2</v>
      </c>
      <c r="D58" s="12">
        <v>44531</v>
      </c>
      <c r="E58" t="s">
        <v>226</v>
      </c>
      <c r="F58" t="s">
        <v>171</v>
      </c>
      <c r="G58">
        <v>1</v>
      </c>
      <c r="H58" s="5">
        <v>0</v>
      </c>
      <c r="I58">
        <v>346</v>
      </c>
      <c r="J58">
        <v>0</v>
      </c>
      <c r="K58">
        <v>689</v>
      </c>
      <c r="L58">
        <v>11</v>
      </c>
      <c r="M58">
        <v>0</v>
      </c>
      <c r="N58">
        <f t="shared" si="1"/>
        <v>1046</v>
      </c>
      <c r="O58">
        <v>0</v>
      </c>
      <c r="P58" s="5">
        <v>0</v>
      </c>
      <c r="Q58">
        <v>0</v>
      </c>
      <c r="R58">
        <v>1</v>
      </c>
      <c r="S58">
        <v>800</v>
      </c>
      <c r="T58">
        <v>0</v>
      </c>
      <c r="U58" s="13">
        <v>0</v>
      </c>
    </row>
    <row r="59" spans="1:21" ht="19" hidden="1" x14ac:dyDescent="0.25">
      <c r="A59" s="24" t="s">
        <v>70</v>
      </c>
      <c r="B59" s="27">
        <v>1</v>
      </c>
      <c r="C59" s="7" t="s">
        <v>2</v>
      </c>
      <c r="D59" s="12">
        <v>44896</v>
      </c>
      <c r="E59" t="s">
        <v>227</v>
      </c>
      <c r="F59" t="s">
        <v>171</v>
      </c>
      <c r="G59">
        <v>0</v>
      </c>
      <c r="H59" s="5">
        <v>1</v>
      </c>
      <c r="I59">
        <v>1520</v>
      </c>
      <c r="J59">
        <v>0</v>
      </c>
      <c r="K59">
        <v>1450.6880000000001</v>
      </c>
      <c r="L59">
        <v>80.679000000000002</v>
      </c>
      <c r="M59">
        <v>166.667</v>
      </c>
      <c r="N59">
        <f t="shared" si="1"/>
        <v>3218.0340000000001</v>
      </c>
      <c r="O59">
        <v>115.967</v>
      </c>
      <c r="P59" s="5">
        <v>0</v>
      </c>
      <c r="Q59">
        <v>0</v>
      </c>
      <c r="R59">
        <v>1</v>
      </c>
      <c r="S59">
        <v>586.57799999999997</v>
      </c>
      <c r="T59">
        <v>47</v>
      </c>
      <c r="U59" s="13">
        <v>24</v>
      </c>
    </row>
    <row r="60" spans="1:21" ht="19" x14ac:dyDescent="0.25">
      <c r="A60" s="24" t="s">
        <v>130</v>
      </c>
      <c r="B60" s="8">
        <v>0</v>
      </c>
      <c r="C60" s="8" t="s">
        <v>2</v>
      </c>
      <c r="D60" s="12">
        <v>44896</v>
      </c>
      <c r="E60" t="s">
        <v>228</v>
      </c>
      <c r="F60" t="s">
        <v>171</v>
      </c>
      <c r="G60">
        <v>1</v>
      </c>
      <c r="H60" s="5">
        <v>0</v>
      </c>
      <c r="I60">
        <v>335</v>
      </c>
      <c r="J60">
        <v>0</v>
      </c>
      <c r="K60">
        <v>130</v>
      </c>
      <c r="L60">
        <v>23</v>
      </c>
      <c r="M60">
        <v>0</v>
      </c>
      <c r="N60">
        <f t="shared" si="1"/>
        <v>488</v>
      </c>
      <c r="O60">
        <v>0</v>
      </c>
      <c r="P60" s="5">
        <v>0</v>
      </c>
      <c r="Q60">
        <v>0</v>
      </c>
      <c r="R60">
        <v>1</v>
      </c>
      <c r="S60">
        <v>3158.201</v>
      </c>
      <c r="T60">
        <v>0</v>
      </c>
      <c r="U60" s="13">
        <v>0</v>
      </c>
    </row>
    <row r="61" spans="1:21" ht="19" hidden="1" x14ac:dyDescent="0.25">
      <c r="A61" s="24" t="s">
        <v>71</v>
      </c>
      <c r="B61" s="27">
        <v>1</v>
      </c>
      <c r="C61" s="7" t="s">
        <v>2</v>
      </c>
      <c r="D61" s="12">
        <v>45261</v>
      </c>
      <c r="E61" t="s">
        <v>230</v>
      </c>
      <c r="F61" t="s">
        <v>171</v>
      </c>
      <c r="G61">
        <v>0</v>
      </c>
      <c r="H61" s="5">
        <v>0</v>
      </c>
      <c r="I61">
        <v>1600</v>
      </c>
      <c r="J61">
        <v>0</v>
      </c>
      <c r="K61">
        <v>4208</v>
      </c>
      <c r="L61">
        <v>44</v>
      </c>
      <c r="M61">
        <v>0</v>
      </c>
      <c r="N61">
        <f t="shared" si="1"/>
        <v>5852</v>
      </c>
      <c r="O61">
        <v>1614</v>
      </c>
      <c r="P61" s="5">
        <v>0</v>
      </c>
      <c r="Q61">
        <v>0</v>
      </c>
      <c r="R61">
        <v>1</v>
      </c>
      <c r="S61">
        <v>160.66900000000001</v>
      </c>
      <c r="T61">
        <v>68.289000000000001</v>
      </c>
      <c r="U61" s="13">
        <v>160.203</v>
      </c>
    </row>
    <row r="62" spans="1:21" ht="19" hidden="1" x14ac:dyDescent="0.25">
      <c r="A62" s="24" t="s">
        <v>72</v>
      </c>
      <c r="B62" s="27">
        <v>1</v>
      </c>
      <c r="C62" s="7" t="s">
        <v>2</v>
      </c>
      <c r="D62" s="12">
        <v>45383</v>
      </c>
      <c r="E62" t="s">
        <v>233</v>
      </c>
      <c r="F62" t="s">
        <v>171</v>
      </c>
      <c r="G62">
        <v>0</v>
      </c>
      <c r="H62" s="5">
        <v>1</v>
      </c>
      <c r="I62">
        <v>663.17200000000003</v>
      </c>
      <c r="J62">
        <v>0</v>
      </c>
      <c r="K62">
        <v>673.97400000000005</v>
      </c>
      <c r="L62">
        <v>5.1040000000000001</v>
      </c>
      <c r="M62">
        <v>0</v>
      </c>
      <c r="N62">
        <f t="shared" si="1"/>
        <v>1342.2500000000002</v>
      </c>
      <c r="O62">
        <v>1108.075</v>
      </c>
      <c r="P62" s="5">
        <v>0</v>
      </c>
      <c r="Q62">
        <v>0</v>
      </c>
      <c r="R62">
        <v>1</v>
      </c>
      <c r="S62">
        <v>50.08</v>
      </c>
      <c r="T62">
        <v>0</v>
      </c>
      <c r="U62" s="13">
        <v>56</v>
      </c>
    </row>
    <row r="63" spans="1:21" ht="19" x14ac:dyDescent="0.25">
      <c r="A63" s="24" t="s">
        <v>132</v>
      </c>
      <c r="B63" s="8">
        <v>0</v>
      </c>
      <c r="C63" s="7" t="s">
        <v>2</v>
      </c>
      <c r="D63" s="12">
        <v>44256</v>
      </c>
      <c r="E63" t="s">
        <v>237</v>
      </c>
      <c r="F63" t="s">
        <v>171</v>
      </c>
      <c r="G63">
        <v>0</v>
      </c>
      <c r="H63" s="5">
        <v>1</v>
      </c>
      <c r="I63">
        <v>100</v>
      </c>
      <c r="J63">
        <v>0</v>
      </c>
      <c r="K63">
        <v>0</v>
      </c>
      <c r="L63">
        <v>0</v>
      </c>
      <c r="M63">
        <v>1150</v>
      </c>
      <c r="N63">
        <f t="shared" si="1"/>
        <v>1250</v>
      </c>
      <c r="O63">
        <v>0</v>
      </c>
      <c r="P63" s="5">
        <v>120</v>
      </c>
      <c r="Q63">
        <v>0</v>
      </c>
      <c r="R63">
        <v>1</v>
      </c>
      <c r="S63">
        <v>503.77</v>
      </c>
      <c r="T63">
        <v>0</v>
      </c>
      <c r="U63" s="13">
        <v>0</v>
      </c>
    </row>
    <row r="64" spans="1:21" ht="19" hidden="1" x14ac:dyDescent="0.25">
      <c r="A64" s="25" t="s">
        <v>73</v>
      </c>
      <c r="B64" s="5"/>
      <c r="C64" s="7" t="s">
        <v>3</v>
      </c>
      <c r="H64" s="5"/>
      <c r="N64">
        <f t="shared" si="1"/>
        <v>0</v>
      </c>
      <c r="P64" s="5"/>
      <c r="U64" s="13"/>
    </row>
    <row r="65" spans="1:21" ht="19" x14ac:dyDescent="0.25">
      <c r="A65" s="24" t="s">
        <v>133</v>
      </c>
      <c r="B65" s="8">
        <v>0</v>
      </c>
      <c r="C65" s="8" t="s">
        <v>2</v>
      </c>
      <c r="D65" s="12">
        <v>45261</v>
      </c>
      <c r="E65" t="s">
        <v>239</v>
      </c>
      <c r="F65" t="s">
        <v>171</v>
      </c>
      <c r="G65">
        <v>1</v>
      </c>
      <c r="H65" s="5">
        <v>0</v>
      </c>
      <c r="I65">
        <v>366.17700000000002</v>
      </c>
      <c r="J65">
        <v>0</v>
      </c>
      <c r="K65">
        <v>150</v>
      </c>
      <c r="L65">
        <v>0</v>
      </c>
      <c r="M65">
        <v>0</v>
      </c>
      <c r="N65">
        <f t="shared" si="1"/>
        <v>516.17700000000002</v>
      </c>
      <c r="O65">
        <v>0</v>
      </c>
      <c r="P65" s="5">
        <v>0</v>
      </c>
      <c r="Q65">
        <v>0</v>
      </c>
      <c r="R65">
        <v>1</v>
      </c>
      <c r="S65">
        <v>316.834</v>
      </c>
      <c r="T65">
        <v>0</v>
      </c>
      <c r="U65" s="13">
        <v>0</v>
      </c>
    </row>
    <row r="66" spans="1:21" ht="19" hidden="1" x14ac:dyDescent="0.25">
      <c r="A66" s="25" t="s">
        <v>74</v>
      </c>
      <c r="B66" s="5"/>
      <c r="C66" s="7" t="s">
        <v>3</v>
      </c>
      <c r="H66" s="5"/>
      <c r="N66">
        <f t="shared" si="1"/>
        <v>0</v>
      </c>
      <c r="P66" s="5"/>
      <c r="U66" s="13"/>
    </row>
    <row r="67" spans="1:21" ht="19" x14ac:dyDescent="0.25">
      <c r="A67" s="24" t="s">
        <v>7</v>
      </c>
      <c r="B67" s="8">
        <v>0</v>
      </c>
      <c r="C67" s="8" t="s">
        <v>2</v>
      </c>
      <c r="D67" s="12">
        <v>44896</v>
      </c>
      <c r="E67" t="s">
        <v>240</v>
      </c>
      <c r="F67" t="s">
        <v>171</v>
      </c>
      <c r="G67">
        <v>1</v>
      </c>
      <c r="H67" s="5">
        <v>0</v>
      </c>
      <c r="I67">
        <v>226</v>
      </c>
      <c r="J67">
        <v>0</v>
      </c>
      <c r="K67">
        <v>0</v>
      </c>
      <c r="L67">
        <v>0</v>
      </c>
      <c r="M67">
        <v>0</v>
      </c>
      <c r="N67">
        <f t="shared" si="1"/>
        <v>226</v>
      </c>
      <c r="O67">
        <v>0</v>
      </c>
      <c r="P67" s="5">
        <v>0</v>
      </c>
      <c r="Q67">
        <v>0</v>
      </c>
      <c r="R67">
        <v>1</v>
      </c>
      <c r="S67">
        <v>2665.5160000000001</v>
      </c>
      <c r="T67">
        <v>0</v>
      </c>
      <c r="U67" s="13">
        <v>0</v>
      </c>
    </row>
    <row r="68" spans="1:21" ht="19" hidden="1" x14ac:dyDescent="0.25">
      <c r="A68" s="24" t="s">
        <v>123</v>
      </c>
      <c r="B68" s="27">
        <v>1</v>
      </c>
      <c r="C68" s="7" t="s">
        <v>2</v>
      </c>
      <c r="D68" s="12">
        <v>45261</v>
      </c>
      <c r="E68" t="s">
        <v>241</v>
      </c>
      <c r="F68" t="s">
        <v>171</v>
      </c>
      <c r="G68">
        <v>0</v>
      </c>
      <c r="H68" s="5">
        <v>1</v>
      </c>
      <c r="I68">
        <v>1200</v>
      </c>
      <c r="J68">
        <v>0</v>
      </c>
      <c r="K68">
        <v>734.4</v>
      </c>
      <c r="L68">
        <v>5.2439999999999998</v>
      </c>
      <c r="M68">
        <v>0</v>
      </c>
      <c r="N68">
        <f t="shared" si="1"/>
        <v>1939.644</v>
      </c>
      <c r="O68">
        <v>117.51900000000001</v>
      </c>
      <c r="P68" s="5">
        <v>0</v>
      </c>
      <c r="Q68">
        <v>0</v>
      </c>
      <c r="R68">
        <v>1</v>
      </c>
      <c r="S68">
        <v>13694.563</v>
      </c>
      <c r="T68">
        <v>0</v>
      </c>
      <c r="U68" s="13">
        <v>0</v>
      </c>
    </row>
    <row r="69" spans="1:21" ht="19" hidden="1" x14ac:dyDescent="0.25">
      <c r="A69" s="25" t="s">
        <v>8</v>
      </c>
      <c r="B69" s="5"/>
      <c r="C69" s="7" t="s">
        <v>3</v>
      </c>
      <c r="H69" s="5"/>
      <c r="N69">
        <f t="shared" si="1"/>
        <v>0</v>
      </c>
      <c r="P69" s="5"/>
      <c r="U69" s="13"/>
    </row>
    <row r="70" spans="1:21" ht="19" hidden="1" x14ac:dyDescent="0.25">
      <c r="A70" s="24" t="s">
        <v>110</v>
      </c>
      <c r="B70" s="27">
        <v>1</v>
      </c>
      <c r="C70" s="7" t="s">
        <v>2</v>
      </c>
      <c r="D70" s="12">
        <v>44531</v>
      </c>
      <c r="E70" t="s">
        <v>242</v>
      </c>
      <c r="F70" t="s">
        <v>171</v>
      </c>
      <c r="G70">
        <v>0</v>
      </c>
      <c r="H70" s="5">
        <v>1</v>
      </c>
      <c r="I70">
        <v>351.20699999999999</v>
      </c>
      <c r="J70">
        <v>0</v>
      </c>
      <c r="K70">
        <v>213.38</v>
      </c>
      <c r="L70">
        <v>3.7789999999999999</v>
      </c>
      <c r="M70">
        <v>0</v>
      </c>
      <c r="N70">
        <f t="shared" si="1"/>
        <v>568.36599999999999</v>
      </c>
      <c r="O70">
        <v>0</v>
      </c>
      <c r="P70" s="5">
        <v>0</v>
      </c>
      <c r="Q70">
        <v>0</v>
      </c>
      <c r="R70">
        <v>0</v>
      </c>
      <c r="S70">
        <v>0</v>
      </c>
      <c r="T70">
        <v>0</v>
      </c>
      <c r="U70" s="13">
        <v>0</v>
      </c>
    </row>
    <row r="71" spans="1:21" ht="19" x14ac:dyDescent="0.25">
      <c r="A71" s="24" t="s">
        <v>75</v>
      </c>
      <c r="B71" s="8">
        <v>0</v>
      </c>
      <c r="C71" s="8" t="s">
        <v>2</v>
      </c>
      <c r="D71" s="12">
        <v>45261</v>
      </c>
      <c r="E71" t="s">
        <v>243</v>
      </c>
      <c r="F71" t="s">
        <v>171</v>
      </c>
      <c r="G71">
        <v>1</v>
      </c>
      <c r="H71" s="5">
        <v>1</v>
      </c>
      <c r="I71">
        <v>380</v>
      </c>
      <c r="J71">
        <v>0</v>
      </c>
      <c r="K71">
        <v>67.335999999999999</v>
      </c>
      <c r="L71">
        <v>0</v>
      </c>
      <c r="M71">
        <v>0</v>
      </c>
      <c r="N71">
        <f t="shared" si="1"/>
        <v>447.33600000000001</v>
      </c>
      <c r="O71">
        <v>0</v>
      </c>
      <c r="P71" s="5">
        <v>0</v>
      </c>
      <c r="Q71">
        <v>0</v>
      </c>
      <c r="R71">
        <v>1</v>
      </c>
      <c r="S71">
        <v>33206.173000000003</v>
      </c>
      <c r="T71">
        <v>0</v>
      </c>
      <c r="U71" s="13">
        <v>0</v>
      </c>
    </row>
    <row r="72" spans="1:21" ht="19" hidden="1" x14ac:dyDescent="0.25">
      <c r="A72" s="24" t="s">
        <v>9</v>
      </c>
      <c r="B72" s="27">
        <v>1</v>
      </c>
      <c r="C72" s="7" t="s">
        <v>2</v>
      </c>
      <c r="D72" s="12">
        <v>44896</v>
      </c>
      <c r="E72" t="s">
        <v>244</v>
      </c>
      <c r="F72" t="s">
        <v>171</v>
      </c>
      <c r="G72">
        <v>0</v>
      </c>
      <c r="H72" s="5">
        <v>1</v>
      </c>
      <c r="I72">
        <v>304.95600000000002</v>
      </c>
      <c r="J72">
        <v>1</v>
      </c>
      <c r="K72">
        <v>150</v>
      </c>
      <c r="L72">
        <v>11.782</v>
      </c>
      <c r="M72">
        <v>0</v>
      </c>
      <c r="N72">
        <f t="shared" si="1"/>
        <v>467.738</v>
      </c>
      <c r="O72">
        <v>0</v>
      </c>
      <c r="P72" s="5">
        <v>0</v>
      </c>
      <c r="Q72">
        <v>0</v>
      </c>
      <c r="R72">
        <v>0</v>
      </c>
      <c r="S72">
        <v>0</v>
      </c>
      <c r="T72">
        <v>0</v>
      </c>
      <c r="U72" s="13">
        <v>0</v>
      </c>
    </row>
    <row r="73" spans="1:21" ht="19" hidden="1" x14ac:dyDescent="0.25">
      <c r="A73" s="24" t="s">
        <v>10</v>
      </c>
      <c r="B73" s="27">
        <v>1</v>
      </c>
      <c r="C73" s="7" t="s">
        <v>2</v>
      </c>
      <c r="D73" s="12">
        <v>44531</v>
      </c>
      <c r="E73" t="s">
        <v>246</v>
      </c>
      <c r="F73" t="s">
        <v>171</v>
      </c>
      <c r="G73">
        <v>0</v>
      </c>
      <c r="H73" s="5">
        <v>0</v>
      </c>
      <c r="I73">
        <v>756.928</v>
      </c>
      <c r="J73">
        <v>0</v>
      </c>
      <c r="K73">
        <v>482.923</v>
      </c>
      <c r="L73">
        <v>11.933999999999999</v>
      </c>
      <c r="M73">
        <v>0</v>
      </c>
      <c r="N73">
        <f t="shared" si="1"/>
        <v>1251.7850000000001</v>
      </c>
      <c r="O73">
        <v>0</v>
      </c>
      <c r="P73" s="5">
        <v>0</v>
      </c>
      <c r="Q73">
        <v>1</v>
      </c>
      <c r="R73">
        <v>0</v>
      </c>
      <c r="S73">
        <v>0</v>
      </c>
      <c r="T73">
        <v>0</v>
      </c>
      <c r="U73" s="13">
        <v>0</v>
      </c>
    </row>
    <row r="74" spans="1:21" ht="19" hidden="1" x14ac:dyDescent="0.25">
      <c r="A74" s="25" t="s">
        <v>11</v>
      </c>
      <c r="B74" s="5"/>
      <c r="C74" s="7" t="s">
        <v>3</v>
      </c>
      <c r="H74" s="5"/>
      <c r="N74">
        <f t="shared" si="1"/>
        <v>0</v>
      </c>
      <c r="P74" s="5"/>
      <c r="U74" s="13"/>
    </row>
    <row r="75" spans="1:21" ht="19" hidden="1" x14ac:dyDescent="0.25">
      <c r="A75" s="25" t="s">
        <v>12</v>
      </c>
      <c r="B75" s="5"/>
      <c r="C75" s="7" t="s">
        <v>3</v>
      </c>
      <c r="H75" s="5"/>
      <c r="N75">
        <f t="shared" si="1"/>
        <v>0</v>
      </c>
      <c r="P75" s="5"/>
      <c r="U75" s="13"/>
    </row>
    <row r="76" spans="1:21" ht="19" hidden="1" x14ac:dyDescent="0.25">
      <c r="A76" s="25" t="s">
        <v>13</v>
      </c>
      <c r="B76" s="5"/>
      <c r="C76" s="7" t="s">
        <v>3</v>
      </c>
      <c r="H76" s="5"/>
      <c r="N76">
        <f t="shared" si="1"/>
        <v>0</v>
      </c>
      <c r="P76" s="5"/>
      <c r="U76" s="13"/>
    </row>
    <row r="77" spans="1:21" ht="19" hidden="1" x14ac:dyDescent="0.25">
      <c r="A77" s="25" t="s">
        <v>99</v>
      </c>
      <c r="B77" s="5"/>
      <c r="C77" s="7" t="s">
        <v>3</v>
      </c>
      <c r="H77" s="5"/>
      <c r="N77">
        <f t="shared" si="1"/>
        <v>0</v>
      </c>
      <c r="P77" s="5"/>
      <c r="U77" s="13"/>
    </row>
    <row r="78" spans="1:21" ht="19" hidden="1" x14ac:dyDescent="0.25">
      <c r="A78" s="25" t="s">
        <v>14</v>
      </c>
      <c r="B78" s="5"/>
      <c r="C78" s="7" t="s">
        <v>3</v>
      </c>
      <c r="H78" s="5"/>
      <c r="N78">
        <f t="shared" si="1"/>
        <v>0</v>
      </c>
      <c r="P78" s="5"/>
      <c r="U78" s="13"/>
    </row>
    <row r="79" spans="1:21" ht="19" hidden="1" x14ac:dyDescent="0.25">
      <c r="A79" s="24" t="s">
        <v>76</v>
      </c>
      <c r="B79" s="27">
        <v>1</v>
      </c>
      <c r="C79" s="7" t="s">
        <v>2</v>
      </c>
      <c r="D79" s="12">
        <v>44896</v>
      </c>
      <c r="E79" t="s">
        <v>247</v>
      </c>
      <c r="F79" t="s">
        <v>171</v>
      </c>
      <c r="G79">
        <v>0</v>
      </c>
      <c r="H79" s="5">
        <v>1</v>
      </c>
      <c r="I79">
        <v>385.625</v>
      </c>
      <c r="J79">
        <v>0</v>
      </c>
      <c r="K79">
        <v>404.44200000000001</v>
      </c>
      <c r="L79">
        <v>32.726999999999997</v>
      </c>
      <c r="M79">
        <v>1.8839999999999999</v>
      </c>
      <c r="N79">
        <f t="shared" si="1"/>
        <v>824.678</v>
      </c>
      <c r="O79">
        <v>0</v>
      </c>
      <c r="P79" s="5">
        <v>0</v>
      </c>
      <c r="Q79">
        <v>0</v>
      </c>
      <c r="R79">
        <v>0</v>
      </c>
      <c r="S79">
        <v>0</v>
      </c>
      <c r="T79">
        <v>0</v>
      </c>
      <c r="U79" s="13">
        <v>0</v>
      </c>
    </row>
    <row r="80" spans="1:21" ht="19" x14ac:dyDescent="0.25">
      <c r="A80" s="24" t="s">
        <v>100</v>
      </c>
      <c r="B80" s="8">
        <v>0</v>
      </c>
      <c r="C80" s="8" t="s">
        <v>2</v>
      </c>
      <c r="D80" s="12">
        <v>44531</v>
      </c>
      <c r="E80" t="s">
        <v>248</v>
      </c>
      <c r="F80" t="s">
        <v>171</v>
      </c>
      <c r="G80">
        <v>0</v>
      </c>
      <c r="H80" s="5">
        <v>0</v>
      </c>
      <c r="I80">
        <v>378.404</v>
      </c>
      <c r="J80">
        <v>0</v>
      </c>
      <c r="K80">
        <v>0</v>
      </c>
      <c r="L80">
        <v>17.393999999999998</v>
      </c>
      <c r="M80">
        <v>0</v>
      </c>
      <c r="N80">
        <f t="shared" si="1"/>
        <v>395.798</v>
      </c>
      <c r="O80">
        <v>0</v>
      </c>
      <c r="P80" s="5">
        <v>641.73900000000003</v>
      </c>
      <c r="Q80">
        <v>0</v>
      </c>
      <c r="R80">
        <v>0</v>
      </c>
      <c r="S80">
        <v>0</v>
      </c>
      <c r="T80">
        <v>0</v>
      </c>
      <c r="U80" s="13">
        <v>0</v>
      </c>
    </row>
    <row r="81" spans="1:21" ht="19" hidden="1" x14ac:dyDescent="0.25">
      <c r="A81" s="25" t="s">
        <v>15</v>
      </c>
      <c r="B81" s="5"/>
      <c r="C81" s="7" t="s">
        <v>3</v>
      </c>
      <c r="H81" s="5"/>
      <c r="N81">
        <f t="shared" si="1"/>
        <v>0</v>
      </c>
      <c r="P81" s="5"/>
      <c r="U81" s="13"/>
    </row>
    <row r="82" spans="1:21" ht="19" x14ac:dyDescent="0.25">
      <c r="A82" s="24" t="s">
        <v>17</v>
      </c>
      <c r="B82" s="8">
        <v>0</v>
      </c>
      <c r="C82" s="8" t="s">
        <v>2</v>
      </c>
      <c r="D82" s="12">
        <v>44896</v>
      </c>
      <c r="E82" t="s">
        <v>249</v>
      </c>
      <c r="F82" t="s">
        <v>171</v>
      </c>
      <c r="G82">
        <v>1</v>
      </c>
      <c r="H82" s="5">
        <v>0</v>
      </c>
      <c r="I82">
        <v>1545</v>
      </c>
      <c r="J82">
        <v>0</v>
      </c>
      <c r="K82">
        <v>1000</v>
      </c>
      <c r="L82">
        <v>0</v>
      </c>
      <c r="M82">
        <v>186</v>
      </c>
      <c r="N82">
        <f t="shared" si="1"/>
        <v>2731</v>
      </c>
      <c r="O82">
        <v>1611</v>
      </c>
      <c r="P82" s="5">
        <v>7443</v>
      </c>
      <c r="Q82">
        <v>1</v>
      </c>
      <c r="R82">
        <v>1</v>
      </c>
      <c r="S82">
        <v>635.23299999999995</v>
      </c>
      <c r="T82">
        <v>0</v>
      </c>
      <c r="U82" s="13">
        <v>0</v>
      </c>
    </row>
    <row r="83" spans="1:21" ht="19" x14ac:dyDescent="0.25">
      <c r="A83" s="24" t="s">
        <v>18</v>
      </c>
      <c r="B83" s="8">
        <v>0</v>
      </c>
      <c r="C83" s="8" t="s">
        <v>2</v>
      </c>
      <c r="D83" s="12">
        <v>44531</v>
      </c>
      <c r="E83" t="s">
        <v>250</v>
      </c>
      <c r="F83" t="s">
        <v>171</v>
      </c>
      <c r="G83">
        <v>1</v>
      </c>
      <c r="H83" s="5">
        <v>0</v>
      </c>
      <c r="I83">
        <v>255.255</v>
      </c>
      <c r="J83">
        <v>0</v>
      </c>
      <c r="K83">
        <v>8</v>
      </c>
      <c r="L83">
        <v>5.7649999999999997</v>
      </c>
      <c r="M83">
        <v>0</v>
      </c>
      <c r="N83">
        <f t="shared" si="1"/>
        <v>269.02</v>
      </c>
      <c r="O83">
        <v>0</v>
      </c>
      <c r="P83" s="5">
        <v>0</v>
      </c>
      <c r="Q83">
        <v>0</v>
      </c>
      <c r="R83">
        <v>1</v>
      </c>
      <c r="S83">
        <v>560.57100000000003</v>
      </c>
      <c r="T83">
        <v>0</v>
      </c>
      <c r="U83" s="13">
        <v>0</v>
      </c>
    </row>
    <row r="84" spans="1:21" ht="19" hidden="1" x14ac:dyDescent="0.25">
      <c r="A84" s="24" t="s">
        <v>77</v>
      </c>
      <c r="B84" s="27">
        <v>1</v>
      </c>
      <c r="C84" s="8" t="s">
        <v>2</v>
      </c>
      <c r="D84" s="12">
        <v>44531</v>
      </c>
      <c r="E84" t="s">
        <v>251</v>
      </c>
      <c r="F84" t="s">
        <v>171</v>
      </c>
      <c r="G84">
        <v>0</v>
      </c>
      <c r="H84" s="5">
        <v>1</v>
      </c>
      <c r="I84">
        <v>260.39999999999998</v>
      </c>
      <c r="J84">
        <v>0</v>
      </c>
      <c r="K84">
        <v>238</v>
      </c>
      <c r="L84">
        <v>1.95</v>
      </c>
      <c r="M84">
        <v>0</v>
      </c>
      <c r="N84">
        <f t="shared" si="1"/>
        <v>500.34999999999997</v>
      </c>
      <c r="O84">
        <v>0</v>
      </c>
      <c r="P84" s="5">
        <v>0</v>
      </c>
      <c r="Q84">
        <v>0</v>
      </c>
      <c r="R84">
        <v>0</v>
      </c>
      <c r="S84">
        <v>0</v>
      </c>
      <c r="T84">
        <v>0</v>
      </c>
      <c r="U84" s="13">
        <v>0</v>
      </c>
    </row>
    <row r="85" spans="1:21" ht="19" hidden="1" x14ac:dyDescent="0.25">
      <c r="A85" s="25" t="s">
        <v>19</v>
      </c>
      <c r="B85" s="5"/>
      <c r="C85" s="7" t="s">
        <v>3</v>
      </c>
      <c r="H85" s="5"/>
      <c r="N85">
        <f t="shared" si="1"/>
        <v>0</v>
      </c>
      <c r="P85" s="5"/>
      <c r="U85" s="13"/>
    </row>
    <row r="86" spans="1:21" ht="19" hidden="1" x14ac:dyDescent="0.25">
      <c r="A86" s="25" t="s">
        <v>19</v>
      </c>
      <c r="B86" s="5"/>
      <c r="C86" s="7" t="s">
        <v>3</v>
      </c>
      <c r="H86" s="5"/>
      <c r="N86">
        <f t="shared" si="1"/>
        <v>0</v>
      </c>
      <c r="P86" s="5"/>
      <c r="U86" s="13"/>
    </row>
    <row r="87" spans="1:21" ht="19" hidden="1" x14ac:dyDescent="0.25">
      <c r="A87" s="25" t="s">
        <v>20</v>
      </c>
      <c r="B87" s="5"/>
      <c r="C87" s="7" t="s">
        <v>3</v>
      </c>
      <c r="H87" s="5"/>
      <c r="N87">
        <f t="shared" si="1"/>
        <v>0</v>
      </c>
      <c r="P87" s="5"/>
      <c r="U87" s="13"/>
    </row>
    <row r="88" spans="1:21" ht="19" hidden="1" x14ac:dyDescent="0.25">
      <c r="A88" s="25" t="s">
        <v>21</v>
      </c>
      <c r="B88" s="5"/>
      <c r="C88" s="7" t="s">
        <v>3</v>
      </c>
      <c r="H88" s="5"/>
      <c r="N88">
        <f t="shared" si="1"/>
        <v>0</v>
      </c>
      <c r="P88" s="5"/>
      <c r="U88" s="13"/>
    </row>
    <row r="89" spans="1:21" ht="19" hidden="1" x14ac:dyDescent="0.25">
      <c r="A89" s="25" t="s">
        <v>22</v>
      </c>
      <c r="B89" s="5"/>
      <c r="C89" s="7" t="s">
        <v>3</v>
      </c>
      <c r="H89" s="5"/>
      <c r="N89">
        <f t="shared" si="1"/>
        <v>0</v>
      </c>
      <c r="P89" s="5"/>
      <c r="U89" s="13"/>
    </row>
    <row r="90" spans="1:21" ht="19" hidden="1" x14ac:dyDescent="0.25">
      <c r="A90" s="24" t="s">
        <v>101</v>
      </c>
      <c r="B90" s="27">
        <v>1</v>
      </c>
      <c r="C90" s="8" t="s">
        <v>2</v>
      </c>
      <c r="D90" s="12">
        <v>44531</v>
      </c>
      <c r="E90" t="s">
        <v>252</v>
      </c>
      <c r="F90" t="s">
        <v>171</v>
      </c>
      <c r="G90">
        <v>0</v>
      </c>
      <c r="H90" s="5">
        <v>1</v>
      </c>
      <c r="I90">
        <v>364.5</v>
      </c>
      <c r="J90">
        <v>0</v>
      </c>
      <c r="K90">
        <v>0</v>
      </c>
      <c r="L90">
        <v>4.1130000000000004</v>
      </c>
      <c r="M90">
        <v>0</v>
      </c>
      <c r="N90">
        <f t="shared" si="1"/>
        <v>368.613</v>
      </c>
      <c r="O90">
        <v>0</v>
      </c>
      <c r="P90" s="5">
        <v>0</v>
      </c>
      <c r="Q90">
        <v>0</v>
      </c>
      <c r="R90">
        <v>1</v>
      </c>
      <c r="S90">
        <v>20</v>
      </c>
      <c r="T90">
        <v>0</v>
      </c>
      <c r="U90" s="13">
        <v>0</v>
      </c>
    </row>
    <row r="91" spans="1:21" ht="19" hidden="1" x14ac:dyDescent="0.25">
      <c r="A91" s="25" t="s">
        <v>23</v>
      </c>
      <c r="B91" s="5"/>
      <c r="C91" s="7" t="s">
        <v>3</v>
      </c>
      <c r="H91" s="5"/>
      <c r="N91">
        <f t="shared" si="1"/>
        <v>0</v>
      </c>
      <c r="P91" s="5"/>
      <c r="U91" s="13"/>
    </row>
    <row r="92" spans="1:21" ht="19" hidden="1" x14ac:dyDescent="0.25">
      <c r="A92" s="24" t="s">
        <v>219</v>
      </c>
      <c r="B92" s="27">
        <v>1</v>
      </c>
      <c r="C92" s="7" t="s">
        <v>2</v>
      </c>
      <c r="D92" s="12">
        <v>44531</v>
      </c>
      <c r="E92" t="s">
        <v>253</v>
      </c>
      <c r="F92" t="s">
        <v>171</v>
      </c>
      <c r="G92">
        <v>0</v>
      </c>
      <c r="H92" s="5">
        <v>1</v>
      </c>
      <c r="I92">
        <v>1000</v>
      </c>
      <c r="J92">
        <v>0</v>
      </c>
      <c r="K92">
        <v>660</v>
      </c>
      <c r="L92">
        <v>21</v>
      </c>
      <c r="M92">
        <v>0</v>
      </c>
      <c r="N92">
        <f t="shared" si="1"/>
        <v>1681</v>
      </c>
      <c r="O92">
        <v>154</v>
      </c>
      <c r="P92" s="5">
        <v>0</v>
      </c>
      <c r="Q92">
        <v>0</v>
      </c>
      <c r="R92">
        <v>1</v>
      </c>
      <c r="S92">
        <v>221.21899999999999</v>
      </c>
      <c r="T92">
        <v>0</v>
      </c>
      <c r="U92" s="13">
        <v>6.3159999999999998</v>
      </c>
    </row>
    <row r="93" spans="1:21" ht="19" hidden="1" x14ac:dyDescent="0.25">
      <c r="A93" s="25" t="s">
        <v>88</v>
      </c>
      <c r="B93" s="5"/>
      <c r="C93" s="7" t="s">
        <v>3</v>
      </c>
      <c r="H93" s="5"/>
      <c r="N93">
        <f t="shared" si="1"/>
        <v>0</v>
      </c>
      <c r="P93" s="5"/>
      <c r="U93" s="13"/>
    </row>
    <row r="94" spans="1:21" ht="19" hidden="1" x14ac:dyDescent="0.25">
      <c r="A94" s="24" t="s">
        <v>102</v>
      </c>
      <c r="B94" s="27">
        <v>1</v>
      </c>
      <c r="C94" s="7" t="s">
        <v>2</v>
      </c>
      <c r="D94" s="12">
        <v>44531</v>
      </c>
      <c r="E94" t="s">
        <v>254</v>
      </c>
      <c r="F94" t="s">
        <v>171</v>
      </c>
      <c r="G94">
        <v>0</v>
      </c>
      <c r="H94" s="5">
        <v>1</v>
      </c>
      <c r="I94">
        <v>1000</v>
      </c>
      <c r="J94">
        <v>0</v>
      </c>
      <c r="K94">
        <v>3140.25</v>
      </c>
      <c r="L94">
        <v>27.638000000000002</v>
      </c>
      <c r="N94">
        <f t="shared" si="1"/>
        <v>4167.8879999999999</v>
      </c>
      <c r="O94">
        <v>453.52</v>
      </c>
      <c r="P94" s="5">
        <v>0</v>
      </c>
      <c r="Q94">
        <v>1</v>
      </c>
      <c r="R94">
        <v>1</v>
      </c>
      <c r="S94">
        <v>518.70600000000002</v>
      </c>
      <c r="T94">
        <v>0</v>
      </c>
      <c r="U94" s="13">
        <v>0</v>
      </c>
    </row>
    <row r="95" spans="1:21" ht="19" hidden="1" x14ac:dyDescent="0.25">
      <c r="A95" s="25" t="s">
        <v>24</v>
      </c>
      <c r="B95" s="5"/>
      <c r="C95" s="7" t="s">
        <v>3</v>
      </c>
      <c r="H95" s="5"/>
      <c r="N95">
        <f t="shared" si="1"/>
        <v>0</v>
      </c>
      <c r="P95" s="5"/>
      <c r="U95" s="13"/>
    </row>
    <row r="96" spans="1:21" ht="19" hidden="1" x14ac:dyDescent="0.25">
      <c r="A96" s="25" t="s">
        <v>25</v>
      </c>
      <c r="B96" s="5"/>
      <c r="C96" s="7" t="s">
        <v>3</v>
      </c>
      <c r="H96" s="5"/>
      <c r="N96">
        <f t="shared" si="1"/>
        <v>0</v>
      </c>
      <c r="P96" s="5"/>
      <c r="U96" s="13"/>
    </row>
    <row r="97" spans="1:21" ht="19" hidden="1" x14ac:dyDescent="0.25">
      <c r="A97" s="24" t="s">
        <v>125</v>
      </c>
      <c r="B97" s="27">
        <v>1</v>
      </c>
      <c r="C97" s="7" t="s">
        <v>2</v>
      </c>
      <c r="D97" s="12">
        <v>44896</v>
      </c>
      <c r="E97" t="s">
        <v>255</v>
      </c>
      <c r="F97" t="s">
        <v>171</v>
      </c>
      <c r="G97">
        <v>0</v>
      </c>
      <c r="H97" s="5">
        <v>1</v>
      </c>
      <c r="I97">
        <v>448.54599999999999</v>
      </c>
      <c r="J97">
        <v>0</v>
      </c>
      <c r="K97">
        <v>85</v>
      </c>
      <c r="L97">
        <v>452</v>
      </c>
      <c r="M97">
        <v>0</v>
      </c>
      <c r="N97">
        <f t="shared" si="1"/>
        <v>985.54600000000005</v>
      </c>
      <c r="O97">
        <v>0</v>
      </c>
      <c r="P97" s="5">
        <v>0</v>
      </c>
      <c r="Q97">
        <v>0</v>
      </c>
      <c r="R97">
        <v>1</v>
      </c>
      <c r="S97">
        <v>1</v>
      </c>
      <c r="T97">
        <v>1</v>
      </c>
      <c r="U97" s="13">
        <v>1</v>
      </c>
    </row>
    <row r="98" spans="1:21" ht="19" hidden="1" x14ac:dyDescent="0.25">
      <c r="A98" s="25" t="s">
        <v>26</v>
      </c>
      <c r="B98" s="5"/>
      <c r="C98" s="7" t="s">
        <v>3</v>
      </c>
      <c r="H98" s="5"/>
      <c r="N98">
        <f t="shared" si="1"/>
        <v>0</v>
      </c>
      <c r="P98" s="5"/>
      <c r="U98" s="13"/>
    </row>
    <row r="99" spans="1:21" ht="19" hidden="1" x14ac:dyDescent="0.25">
      <c r="A99" s="24" t="s">
        <v>256</v>
      </c>
      <c r="B99" s="27">
        <v>1</v>
      </c>
      <c r="C99" s="7" t="s">
        <v>2</v>
      </c>
      <c r="D99" s="12">
        <v>45261</v>
      </c>
      <c r="E99" t="s">
        <v>257</v>
      </c>
      <c r="F99" t="s">
        <v>171</v>
      </c>
      <c r="G99">
        <v>0</v>
      </c>
      <c r="H99" s="5">
        <v>1</v>
      </c>
      <c r="I99">
        <v>1411.175</v>
      </c>
      <c r="J99">
        <v>0</v>
      </c>
      <c r="K99">
        <v>312.5</v>
      </c>
      <c r="L99">
        <v>3.3679999999999999</v>
      </c>
      <c r="M99">
        <v>0</v>
      </c>
      <c r="N99">
        <f t="shared" si="1"/>
        <v>1727.0429999999999</v>
      </c>
      <c r="O99">
        <v>159.57900000000001</v>
      </c>
      <c r="P99" s="5">
        <v>114.867</v>
      </c>
      <c r="Q99">
        <v>0</v>
      </c>
      <c r="R99">
        <v>0</v>
      </c>
      <c r="S99" s="23">
        <v>0</v>
      </c>
      <c r="T99">
        <v>0</v>
      </c>
      <c r="U99" s="13">
        <v>0</v>
      </c>
    </row>
    <row r="100" spans="1:21" ht="19" hidden="1" x14ac:dyDescent="0.25">
      <c r="A100" s="25" t="s">
        <v>78</v>
      </c>
      <c r="B100" s="5"/>
      <c r="C100" s="7" t="s">
        <v>3</v>
      </c>
      <c r="H100" s="5"/>
      <c r="N100">
        <f t="shared" si="1"/>
        <v>0</v>
      </c>
      <c r="P100" s="5"/>
      <c r="U100" s="13"/>
    </row>
    <row r="101" spans="1:21" ht="19" hidden="1" x14ac:dyDescent="0.25">
      <c r="A101" s="25" t="s">
        <v>27</v>
      </c>
      <c r="B101" s="5"/>
      <c r="C101" s="7" t="s">
        <v>3</v>
      </c>
      <c r="H101" s="5"/>
      <c r="N101">
        <f t="shared" si="1"/>
        <v>0</v>
      </c>
      <c r="P101" s="5"/>
      <c r="U101" s="13"/>
    </row>
    <row r="102" spans="1:21" ht="19" hidden="1" x14ac:dyDescent="0.25">
      <c r="A102" s="25" t="s">
        <v>28</v>
      </c>
      <c r="B102" s="5"/>
      <c r="C102" s="7" t="s">
        <v>3</v>
      </c>
      <c r="H102" s="5"/>
      <c r="N102">
        <f t="shared" si="1"/>
        <v>0</v>
      </c>
      <c r="P102" s="5"/>
      <c r="U102" s="13"/>
    </row>
    <row r="103" spans="1:21" ht="19" hidden="1" x14ac:dyDescent="0.25">
      <c r="A103" s="25" t="s">
        <v>120</v>
      </c>
      <c r="B103" s="5"/>
      <c r="C103" s="7" t="s">
        <v>3</v>
      </c>
      <c r="H103" s="5"/>
      <c r="N103">
        <f t="shared" si="1"/>
        <v>0</v>
      </c>
      <c r="P103" s="5"/>
      <c r="U103" s="13"/>
    </row>
    <row r="104" spans="1:21" ht="19" hidden="1" x14ac:dyDescent="0.25">
      <c r="A104" s="24" t="s">
        <v>121</v>
      </c>
      <c r="B104" s="27">
        <v>1</v>
      </c>
      <c r="C104" s="7" t="s">
        <v>2</v>
      </c>
      <c r="D104" s="12">
        <v>44896</v>
      </c>
      <c r="E104" t="s">
        <v>258</v>
      </c>
      <c r="F104" t="s">
        <v>171</v>
      </c>
      <c r="G104">
        <v>1</v>
      </c>
      <c r="H104" s="5">
        <v>1</v>
      </c>
      <c r="I104">
        <v>1363.846</v>
      </c>
      <c r="J104">
        <v>0</v>
      </c>
      <c r="K104">
        <v>1500</v>
      </c>
      <c r="L104">
        <v>12.596</v>
      </c>
      <c r="M104">
        <v>0</v>
      </c>
      <c r="N104">
        <f t="shared" si="1"/>
        <v>2876.442</v>
      </c>
      <c r="O104">
        <v>2110.85</v>
      </c>
      <c r="P104" s="5">
        <v>0</v>
      </c>
      <c r="Q104">
        <v>0</v>
      </c>
      <c r="R104">
        <v>1</v>
      </c>
      <c r="S104">
        <v>54601.951999999997</v>
      </c>
      <c r="T104">
        <v>8387.4660000000003</v>
      </c>
      <c r="U104" s="13">
        <v>4822.7569999999996</v>
      </c>
    </row>
    <row r="105" spans="1:21" ht="19" x14ac:dyDescent="0.25">
      <c r="A105" s="24" t="s">
        <v>264</v>
      </c>
      <c r="B105" s="8">
        <v>0</v>
      </c>
      <c r="C105" s="7" t="s">
        <v>2</v>
      </c>
      <c r="D105" s="12">
        <v>44896</v>
      </c>
      <c r="E105" t="s">
        <v>287</v>
      </c>
      <c r="F105" t="s">
        <v>171</v>
      </c>
      <c r="G105">
        <v>1</v>
      </c>
      <c r="H105" s="5">
        <v>0</v>
      </c>
      <c r="I105">
        <v>1065.912</v>
      </c>
      <c r="J105">
        <v>0</v>
      </c>
      <c r="K105">
        <v>0</v>
      </c>
      <c r="L105">
        <v>10.301</v>
      </c>
      <c r="M105">
        <v>0</v>
      </c>
      <c r="N105">
        <f t="shared" si="1"/>
        <v>1076.213</v>
      </c>
      <c r="O105">
        <v>0</v>
      </c>
      <c r="P105" s="5">
        <v>0</v>
      </c>
      <c r="Q105">
        <v>0</v>
      </c>
      <c r="R105">
        <v>1</v>
      </c>
      <c r="S105">
        <v>11.569000000000001</v>
      </c>
      <c r="T105">
        <v>0</v>
      </c>
      <c r="U105" s="13">
        <v>0</v>
      </c>
    </row>
    <row r="106" spans="1:21" ht="19" hidden="1" x14ac:dyDescent="0.25">
      <c r="A106" s="25" t="s">
        <v>29</v>
      </c>
      <c r="B106" s="5"/>
      <c r="C106" s="7" t="s">
        <v>3</v>
      </c>
      <c r="H106" s="5"/>
      <c r="N106">
        <f t="shared" si="1"/>
        <v>0</v>
      </c>
      <c r="P106" s="5"/>
      <c r="U106" s="13"/>
    </row>
    <row r="107" spans="1:21" ht="19" hidden="1" x14ac:dyDescent="0.25">
      <c r="A107" s="25" t="s">
        <v>30</v>
      </c>
      <c r="B107" s="5"/>
      <c r="C107" s="7" t="s">
        <v>3</v>
      </c>
      <c r="H107" s="5"/>
      <c r="N107">
        <f t="shared" si="1"/>
        <v>0</v>
      </c>
      <c r="P107" s="5"/>
      <c r="U107" s="13"/>
    </row>
    <row r="108" spans="1:21" ht="19" hidden="1" x14ac:dyDescent="0.25">
      <c r="A108" s="25" t="s">
        <v>103</v>
      </c>
      <c r="B108" s="5"/>
      <c r="C108" s="7" t="s">
        <v>3</v>
      </c>
      <c r="H108" s="5"/>
      <c r="N108">
        <f t="shared" si="1"/>
        <v>0</v>
      </c>
      <c r="P108" s="5"/>
      <c r="U108" s="13"/>
    </row>
    <row r="109" spans="1:21" ht="19" hidden="1" x14ac:dyDescent="0.25">
      <c r="A109" s="24" t="s">
        <v>31</v>
      </c>
      <c r="B109" s="8"/>
      <c r="C109" s="7" t="s">
        <v>3</v>
      </c>
      <c r="H109" s="5"/>
      <c r="N109">
        <f t="shared" si="1"/>
        <v>0</v>
      </c>
      <c r="P109" s="5"/>
      <c r="U109" s="13"/>
    </row>
    <row r="110" spans="1:21" ht="19" hidden="1" x14ac:dyDescent="0.25">
      <c r="A110" s="25" t="s">
        <v>32</v>
      </c>
      <c r="B110" s="5"/>
      <c r="C110" s="7" t="s">
        <v>3</v>
      </c>
      <c r="H110" s="5"/>
      <c r="N110">
        <f t="shared" si="1"/>
        <v>0</v>
      </c>
      <c r="P110" s="5"/>
      <c r="U110" s="13"/>
    </row>
    <row r="111" spans="1:21" ht="19" hidden="1" x14ac:dyDescent="0.25">
      <c r="A111" s="25" t="s">
        <v>124</v>
      </c>
      <c r="B111" s="5"/>
      <c r="C111" s="7" t="s">
        <v>3</v>
      </c>
      <c r="H111" s="5"/>
      <c r="N111">
        <f t="shared" si="1"/>
        <v>0</v>
      </c>
      <c r="P111" s="5"/>
      <c r="U111" s="13"/>
    </row>
    <row r="112" spans="1:21" ht="19" hidden="1" x14ac:dyDescent="0.25">
      <c r="A112" s="25" t="s">
        <v>33</v>
      </c>
      <c r="B112" s="5"/>
      <c r="C112" s="7" t="s">
        <v>3</v>
      </c>
      <c r="H112" s="5"/>
      <c r="N112">
        <f t="shared" si="1"/>
        <v>0</v>
      </c>
      <c r="P112" s="5"/>
      <c r="U112" s="13"/>
    </row>
    <row r="113" spans="1:21" ht="19" x14ac:dyDescent="0.25">
      <c r="A113" s="24" t="s">
        <v>90</v>
      </c>
      <c r="B113" s="8">
        <v>0</v>
      </c>
      <c r="C113" s="7" t="s">
        <v>2</v>
      </c>
      <c r="D113" s="12">
        <v>45261</v>
      </c>
      <c r="E113" t="s">
        <v>260</v>
      </c>
      <c r="F113" t="s">
        <v>171</v>
      </c>
      <c r="G113">
        <v>1</v>
      </c>
      <c r="H113" s="5">
        <v>0</v>
      </c>
      <c r="I113">
        <v>1290</v>
      </c>
      <c r="J113">
        <v>0</v>
      </c>
      <c r="K113">
        <v>375</v>
      </c>
      <c r="L113">
        <v>0</v>
      </c>
      <c r="M113">
        <v>0</v>
      </c>
      <c r="N113">
        <f t="shared" si="1"/>
        <v>1665</v>
      </c>
      <c r="O113">
        <v>0</v>
      </c>
      <c r="P113" s="5">
        <v>0</v>
      </c>
      <c r="Q113">
        <v>0</v>
      </c>
      <c r="R113">
        <v>0</v>
      </c>
      <c r="S113">
        <v>0</v>
      </c>
      <c r="T113">
        <v>0</v>
      </c>
      <c r="U113" s="13">
        <v>0</v>
      </c>
    </row>
    <row r="114" spans="1:21" ht="19" x14ac:dyDescent="0.25">
      <c r="A114" s="24" t="s">
        <v>218</v>
      </c>
      <c r="B114" s="8">
        <v>0</v>
      </c>
      <c r="C114" s="8" t="s">
        <v>2</v>
      </c>
      <c r="D114" s="12">
        <v>44531</v>
      </c>
      <c r="E114" t="s">
        <v>261</v>
      </c>
      <c r="F114" t="s">
        <v>171</v>
      </c>
      <c r="G114">
        <v>0</v>
      </c>
      <c r="H114" s="5">
        <v>1</v>
      </c>
      <c r="I114">
        <v>460.596</v>
      </c>
      <c r="J114">
        <v>0</v>
      </c>
      <c r="K114">
        <v>0</v>
      </c>
      <c r="L114">
        <v>23.091999999999999</v>
      </c>
      <c r="M114">
        <v>0</v>
      </c>
      <c r="N114">
        <f t="shared" si="1"/>
        <v>483.68799999999999</v>
      </c>
      <c r="O114">
        <v>0</v>
      </c>
      <c r="P114" s="5">
        <v>0</v>
      </c>
      <c r="Q114">
        <v>1</v>
      </c>
      <c r="R114">
        <v>0</v>
      </c>
      <c r="S114">
        <v>0</v>
      </c>
      <c r="T114">
        <v>0</v>
      </c>
      <c r="U114" s="13">
        <v>0</v>
      </c>
    </row>
    <row r="115" spans="1:21" ht="19" x14ac:dyDescent="0.25">
      <c r="A115" s="24" t="s">
        <v>111</v>
      </c>
      <c r="B115" s="8">
        <v>0</v>
      </c>
      <c r="C115" s="8" t="s">
        <v>2</v>
      </c>
      <c r="D115" s="12">
        <v>44621</v>
      </c>
      <c r="E115" t="s">
        <v>262</v>
      </c>
      <c r="F115" t="s">
        <v>171</v>
      </c>
      <c r="G115">
        <v>1</v>
      </c>
      <c r="H115" s="5">
        <v>0</v>
      </c>
      <c r="I115">
        <v>616.66600000000005</v>
      </c>
      <c r="J115">
        <v>0</v>
      </c>
      <c r="K115">
        <v>100</v>
      </c>
      <c r="L115">
        <v>7</v>
      </c>
      <c r="M115">
        <v>0</v>
      </c>
      <c r="N115">
        <f t="shared" ref="N115:N160" si="2">SUM(I115:M115)</f>
        <v>723.66600000000005</v>
      </c>
      <c r="O115">
        <v>0</v>
      </c>
      <c r="P115" s="5">
        <v>0</v>
      </c>
      <c r="Q115">
        <v>0</v>
      </c>
      <c r="R115">
        <v>1</v>
      </c>
      <c r="S115">
        <v>31909.406999999999</v>
      </c>
      <c r="T115">
        <v>0</v>
      </c>
      <c r="U115" s="13">
        <v>0</v>
      </c>
    </row>
    <row r="116" spans="1:21" ht="19" hidden="1" x14ac:dyDescent="0.25">
      <c r="A116" s="24" t="s">
        <v>34</v>
      </c>
      <c r="B116" s="27">
        <v>1</v>
      </c>
      <c r="C116" s="7" t="s">
        <v>2</v>
      </c>
      <c r="D116" s="12">
        <v>44896</v>
      </c>
      <c r="E116" t="s">
        <v>263</v>
      </c>
      <c r="F116" t="s">
        <v>171</v>
      </c>
      <c r="G116">
        <v>0</v>
      </c>
      <c r="H116" s="5">
        <v>1</v>
      </c>
      <c r="I116">
        <v>2465</v>
      </c>
      <c r="J116">
        <v>100</v>
      </c>
      <c r="K116">
        <v>4909.1840000000002</v>
      </c>
      <c r="L116">
        <v>670.86300000000006</v>
      </c>
      <c r="M116">
        <v>0</v>
      </c>
      <c r="N116">
        <f t="shared" si="2"/>
        <v>8145.0470000000005</v>
      </c>
      <c r="O116">
        <v>0</v>
      </c>
      <c r="P116" s="5">
        <v>0</v>
      </c>
      <c r="Q116">
        <v>0</v>
      </c>
      <c r="R116">
        <v>1</v>
      </c>
      <c r="S116">
        <v>140959.399</v>
      </c>
      <c r="T116">
        <v>0</v>
      </c>
      <c r="U116" s="13">
        <v>40000</v>
      </c>
    </row>
    <row r="117" spans="1:21" ht="19" hidden="1" x14ac:dyDescent="0.25">
      <c r="A117" s="25" t="s">
        <v>35</v>
      </c>
      <c r="B117" s="5"/>
      <c r="C117" s="7" t="s">
        <v>3</v>
      </c>
      <c r="H117" s="5"/>
      <c r="N117">
        <f t="shared" si="2"/>
        <v>0</v>
      </c>
      <c r="P117" s="5"/>
      <c r="U117" s="13"/>
    </row>
    <row r="118" spans="1:21" ht="19" hidden="1" x14ac:dyDescent="0.25">
      <c r="A118" s="25" t="s">
        <v>91</v>
      </c>
      <c r="B118" s="5"/>
      <c r="C118" s="7" t="s">
        <v>3</v>
      </c>
      <c r="H118" s="5"/>
      <c r="N118">
        <f t="shared" si="2"/>
        <v>0</v>
      </c>
      <c r="P118" s="5"/>
      <c r="U118" s="13"/>
    </row>
    <row r="119" spans="1:21" ht="19" x14ac:dyDescent="0.25">
      <c r="A119" s="24" t="s">
        <v>36</v>
      </c>
      <c r="B119" s="8">
        <v>0</v>
      </c>
      <c r="C119" s="7" t="s">
        <v>2</v>
      </c>
      <c r="D119" s="12">
        <v>44896</v>
      </c>
      <c r="E119" t="s">
        <v>265</v>
      </c>
      <c r="F119" t="s">
        <v>171</v>
      </c>
      <c r="G119">
        <v>0</v>
      </c>
      <c r="H119" s="5">
        <v>1</v>
      </c>
      <c r="I119">
        <v>300</v>
      </c>
      <c r="J119">
        <v>0</v>
      </c>
      <c r="K119">
        <v>99.180999999999997</v>
      </c>
      <c r="L119">
        <v>12.510999999999999</v>
      </c>
      <c r="M119">
        <v>0</v>
      </c>
      <c r="N119">
        <f t="shared" si="2"/>
        <v>411.69200000000001</v>
      </c>
      <c r="O119">
        <v>24.51</v>
      </c>
      <c r="P119" s="5">
        <v>0</v>
      </c>
      <c r="Q119">
        <v>1</v>
      </c>
      <c r="R119">
        <v>1</v>
      </c>
      <c r="S119">
        <v>5.3019999999999996</v>
      </c>
      <c r="T119">
        <v>0</v>
      </c>
      <c r="U119" s="13">
        <v>0</v>
      </c>
    </row>
    <row r="120" spans="1:21" ht="19" hidden="1" x14ac:dyDescent="0.25">
      <c r="A120" s="24" t="s">
        <v>104</v>
      </c>
      <c r="B120" s="27">
        <v>1</v>
      </c>
      <c r="C120" s="7" t="s">
        <v>2</v>
      </c>
      <c r="D120" s="12">
        <v>45627</v>
      </c>
      <c r="E120" t="s">
        <v>266</v>
      </c>
      <c r="F120" t="s">
        <v>171</v>
      </c>
      <c r="G120">
        <v>0</v>
      </c>
      <c r="H120" s="5">
        <v>1</v>
      </c>
      <c r="I120">
        <v>1100</v>
      </c>
      <c r="J120">
        <v>0</v>
      </c>
      <c r="K120">
        <v>441.1</v>
      </c>
      <c r="L120">
        <v>0.72199999999999998</v>
      </c>
      <c r="M120">
        <v>0</v>
      </c>
      <c r="N120">
        <f t="shared" si="2"/>
        <v>1541.8219999999999</v>
      </c>
      <c r="O120">
        <v>1307.886</v>
      </c>
      <c r="P120" s="5">
        <v>0</v>
      </c>
      <c r="Q120">
        <v>0</v>
      </c>
      <c r="R120">
        <v>1</v>
      </c>
      <c r="S120">
        <v>4088.2379999999998</v>
      </c>
      <c r="T120">
        <v>0</v>
      </c>
      <c r="U120" s="13">
        <v>0</v>
      </c>
    </row>
    <row r="121" spans="1:21" ht="19" hidden="1" x14ac:dyDescent="0.25">
      <c r="A121" s="24" t="s">
        <v>136</v>
      </c>
      <c r="B121" s="27">
        <v>1</v>
      </c>
      <c r="C121" s="7" t="s">
        <v>2</v>
      </c>
      <c r="D121" s="12">
        <v>44896</v>
      </c>
      <c r="E121" t="s">
        <v>267</v>
      </c>
      <c r="F121" t="s">
        <v>171</v>
      </c>
      <c r="G121">
        <v>0</v>
      </c>
      <c r="H121" s="5">
        <v>1</v>
      </c>
      <c r="I121">
        <v>356.512</v>
      </c>
      <c r="J121">
        <v>0</v>
      </c>
      <c r="K121">
        <v>156.20699999999999</v>
      </c>
      <c r="L121">
        <v>2.1360000000000001</v>
      </c>
      <c r="M121">
        <v>0</v>
      </c>
      <c r="N121">
        <f t="shared" si="2"/>
        <v>514.85500000000002</v>
      </c>
      <c r="O121">
        <v>56.234000000000002</v>
      </c>
      <c r="P121" s="5">
        <v>0</v>
      </c>
      <c r="Q121">
        <v>0</v>
      </c>
      <c r="R121">
        <v>1</v>
      </c>
      <c r="S121">
        <v>11</v>
      </c>
      <c r="T121">
        <v>0</v>
      </c>
      <c r="U121" s="13">
        <v>0</v>
      </c>
    </row>
    <row r="122" spans="1:21" ht="19" x14ac:dyDescent="0.25">
      <c r="A122" s="24" t="s">
        <v>37</v>
      </c>
      <c r="B122" s="8">
        <v>0</v>
      </c>
      <c r="C122" s="8" t="s">
        <v>2</v>
      </c>
      <c r="D122" s="12">
        <v>44896</v>
      </c>
      <c r="E122" t="s">
        <v>268</v>
      </c>
      <c r="F122" t="s">
        <v>171</v>
      </c>
      <c r="G122">
        <v>0</v>
      </c>
      <c r="H122" s="5">
        <v>0</v>
      </c>
      <c r="I122">
        <v>415</v>
      </c>
      <c r="J122">
        <v>0</v>
      </c>
      <c r="K122">
        <v>48</v>
      </c>
      <c r="L122">
        <v>10</v>
      </c>
      <c r="M122">
        <v>0</v>
      </c>
      <c r="N122">
        <f t="shared" si="2"/>
        <v>473</v>
      </c>
      <c r="O122">
        <v>0</v>
      </c>
      <c r="P122" s="5">
        <v>0</v>
      </c>
      <c r="Q122">
        <v>0</v>
      </c>
      <c r="R122">
        <v>1</v>
      </c>
      <c r="S122">
        <v>375</v>
      </c>
      <c r="T122">
        <v>0</v>
      </c>
      <c r="U122" s="13">
        <v>0</v>
      </c>
    </row>
    <row r="123" spans="1:21" ht="19" hidden="1" x14ac:dyDescent="0.25">
      <c r="A123" s="25" t="s">
        <v>112</v>
      </c>
      <c r="B123" s="5"/>
      <c r="C123" s="7" t="s">
        <v>3</v>
      </c>
      <c r="H123" s="5"/>
      <c r="N123">
        <f t="shared" si="2"/>
        <v>0</v>
      </c>
      <c r="P123" s="5"/>
      <c r="U123" s="13"/>
    </row>
    <row r="124" spans="1:21" ht="19" x14ac:dyDescent="0.25">
      <c r="A124" s="24" t="s">
        <v>137</v>
      </c>
      <c r="B124" s="8">
        <v>0</v>
      </c>
      <c r="C124" s="7" t="s">
        <v>2</v>
      </c>
      <c r="D124" s="12">
        <v>44531</v>
      </c>
      <c r="E124" t="s">
        <v>269</v>
      </c>
      <c r="F124" t="s">
        <v>171</v>
      </c>
      <c r="G124">
        <v>1</v>
      </c>
      <c r="H124" s="5">
        <v>0</v>
      </c>
      <c r="I124">
        <v>1500</v>
      </c>
      <c r="J124">
        <v>0</v>
      </c>
      <c r="K124">
        <v>1196</v>
      </c>
      <c r="L124">
        <v>0</v>
      </c>
      <c r="M124">
        <v>0</v>
      </c>
      <c r="N124">
        <f t="shared" si="2"/>
        <v>2696</v>
      </c>
      <c r="O124">
        <v>0</v>
      </c>
      <c r="P124" s="5">
        <v>0</v>
      </c>
      <c r="Q124">
        <v>0</v>
      </c>
      <c r="R124">
        <v>1</v>
      </c>
      <c r="S124">
        <v>316173.83600000001</v>
      </c>
      <c r="T124">
        <v>2986.0619999999999</v>
      </c>
      <c r="U124" s="13">
        <v>0</v>
      </c>
    </row>
    <row r="125" spans="1:21" ht="19" hidden="1" x14ac:dyDescent="0.25">
      <c r="A125" s="24" t="s">
        <v>270</v>
      </c>
      <c r="B125" s="27">
        <v>1</v>
      </c>
      <c r="C125" s="7" t="s">
        <v>2</v>
      </c>
      <c r="D125" s="12">
        <v>44501</v>
      </c>
      <c r="E125" t="s">
        <v>275</v>
      </c>
      <c r="F125" t="s">
        <v>171</v>
      </c>
      <c r="G125">
        <v>1</v>
      </c>
      <c r="H125" s="5">
        <v>1</v>
      </c>
      <c r="I125">
        <v>1125</v>
      </c>
      <c r="J125">
        <v>0</v>
      </c>
      <c r="K125">
        <v>957</v>
      </c>
      <c r="L125">
        <v>84</v>
      </c>
      <c r="M125">
        <v>0</v>
      </c>
      <c r="N125">
        <f t="shared" si="2"/>
        <v>2166</v>
      </c>
      <c r="O125">
        <v>106</v>
      </c>
      <c r="P125" s="5">
        <v>351</v>
      </c>
      <c r="Q125">
        <v>1</v>
      </c>
      <c r="R125">
        <v>0</v>
      </c>
      <c r="S125">
        <v>0</v>
      </c>
      <c r="T125">
        <v>0</v>
      </c>
      <c r="U125" s="13">
        <v>0</v>
      </c>
    </row>
    <row r="126" spans="1:21" ht="19" hidden="1" x14ac:dyDescent="0.25">
      <c r="A126" s="25" t="s">
        <v>39</v>
      </c>
      <c r="B126" s="5"/>
      <c r="C126" s="7" t="s">
        <v>3</v>
      </c>
      <c r="H126" s="5"/>
      <c r="N126">
        <f t="shared" si="2"/>
        <v>0</v>
      </c>
      <c r="P126" s="5"/>
      <c r="U126" s="13"/>
    </row>
    <row r="127" spans="1:21" ht="19" hidden="1" x14ac:dyDescent="0.25">
      <c r="A127" s="24" t="s">
        <v>138</v>
      </c>
      <c r="B127" s="27">
        <v>1</v>
      </c>
      <c r="C127" s="7" t="s">
        <v>2</v>
      </c>
      <c r="D127" s="12">
        <v>45261</v>
      </c>
      <c r="E127" t="s">
        <v>277</v>
      </c>
      <c r="F127" t="s">
        <v>215</v>
      </c>
      <c r="G127">
        <v>0</v>
      </c>
      <c r="H127" s="5">
        <v>1</v>
      </c>
      <c r="I127">
        <v>641</v>
      </c>
      <c r="J127">
        <v>0</v>
      </c>
      <c r="K127">
        <v>700</v>
      </c>
      <c r="L127">
        <v>0</v>
      </c>
      <c r="M127">
        <v>0</v>
      </c>
      <c r="N127">
        <f t="shared" si="2"/>
        <v>1341</v>
      </c>
      <c r="O127">
        <v>0</v>
      </c>
      <c r="P127" s="5">
        <v>0</v>
      </c>
      <c r="Q127">
        <v>0</v>
      </c>
      <c r="R127">
        <v>1</v>
      </c>
      <c r="S127">
        <v>48680</v>
      </c>
      <c r="T127">
        <v>0</v>
      </c>
      <c r="U127" s="13">
        <v>0</v>
      </c>
    </row>
    <row r="128" spans="1:21" ht="19" hidden="1" x14ac:dyDescent="0.25">
      <c r="A128" s="25" t="s">
        <v>79</v>
      </c>
      <c r="B128" s="5"/>
      <c r="C128" s="7" t="s">
        <v>3</v>
      </c>
      <c r="H128" s="5"/>
      <c r="N128">
        <f t="shared" si="2"/>
        <v>0</v>
      </c>
      <c r="P128" s="5"/>
      <c r="U128" s="13"/>
    </row>
    <row r="129" spans="1:21" ht="19" hidden="1" x14ac:dyDescent="0.25">
      <c r="A129" s="25" t="s">
        <v>40</v>
      </c>
      <c r="B129" s="5"/>
      <c r="C129" s="7" t="s">
        <v>3</v>
      </c>
      <c r="H129" s="5"/>
      <c r="N129">
        <f t="shared" si="2"/>
        <v>0</v>
      </c>
      <c r="P129" s="5"/>
      <c r="U129" s="13"/>
    </row>
    <row r="130" spans="1:21" ht="19" hidden="1" x14ac:dyDescent="0.25">
      <c r="A130" s="25" t="s">
        <v>41</v>
      </c>
      <c r="B130" s="5"/>
      <c r="C130" s="7" t="s">
        <v>3</v>
      </c>
      <c r="H130" s="5"/>
      <c r="N130">
        <f t="shared" si="2"/>
        <v>0</v>
      </c>
      <c r="P130" s="5"/>
      <c r="U130" s="13"/>
    </row>
    <row r="131" spans="1:21" ht="19" x14ac:dyDescent="0.25">
      <c r="A131" s="24" t="s">
        <v>42</v>
      </c>
      <c r="B131" s="8">
        <v>0</v>
      </c>
      <c r="C131" s="8" t="s">
        <v>2</v>
      </c>
      <c r="D131" s="12">
        <v>45261</v>
      </c>
      <c r="E131" t="s">
        <v>278</v>
      </c>
      <c r="F131" t="s">
        <v>171</v>
      </c>
      <c r="G131">
        <v>0</v>
      </c>
      <c r="H131" s="5">
        <v>1</v>
      </c>
      <c r="I131">
        <v>440</v>
      </c>
      <c r="J131">
        <v>0</v>
      </c>
      <c r="K131">
        <v>70</v>
      </c>
      <c r="L131">
        <v>9.9659999999999993</v>
      </c>
      <c r="M131">
        <v>142.4</v>
      </c>
      <c r="N131">
        <f t="shared" si="2"/>
        <v>662.36599999999999</v>
      </c>
      <c r="O131">
        <v>0</v>
      </c>
      <c r="P131" s="5">
        <v>0</v>
      </c>
      <c r="Q131">
        <v>0</v>
      </c>
      <c r="R131">
        <v>1</v>
      </c>
      <c r="S131">
        <v>159.66499999999999</v>
      </c>
      <c r="T131">
        <v>0</v>
      </c>
      <c r="U131" s="13">
        <v>13.945</v>
      </c>
    </row>
    <row r="132" spans="1:21" ht="19" hidden="1" x14ac:dyDescent="0.25">
      <c r="A132" s="25" t="s">
        <v>43</v>
      </c>
      <c r="B132" s="5"/>
      <c r="C132" s="7" t="s">
        <v>3</v>
      </c>
      <c r="H132" s="5"/>
      <c r="N132">
        <f t="shared" si="2"/>
        <v>0</v>
      </c>
      <c r="P132" s="5"/>
      <c r="U132" s="13"/>
    </row>
    <row r="133" spans="1:21" ht="19" hidden="1" x14ac:dyDescent="0.25">
      <c r="A133" s="24" t="s">
        <v>162</v>
      </c>
      <c r="B133" s="27">
        <v>1</v>
      </c>
      <c r="C133" s="7" t="s">
        <v>2</v>
      </c>
      <c r="D133" s="12">
        <v>45261</v>
      </c>
      <c r="E133" t="s">
        <v>279</v>
      </c>
      <c r="F133" t="s">
        <v>171</v>
      </c>
      <c r="G133">
        <v>0</v>
      </c>
      <c r="H133" s="5">
        <v>1</v>
      </c>
      <c r="I133">
        <v>670</v>
      </c>
      <c r="J133">
        <v>0</v>
      </c>
      <c r="K133">
        <v>325</v>
      </c>
      <c r="L133">
        <v>12.959</v>
      </c>
      <c r="M133">
        <v>0</v>
      </c>
      <c r="N133">
        <f t="shared" si="2"/>
        <v>1007.9589999999999</v>
      </c>
      <c r="O133">
        <v>147.65100000000001</v>
      </c>
      <c r="P133" s="5">
        <v>0</v>
      </c>
      <c r="Q133">
        <v>0</v>
      </c>
      <c r="R133">
        <v>0</v>
      </c>
      <c r="S133">
        <v>0</v>
      </c>
      <c r="T133">
        <v>0</v>
      </c>
      <c r="U133" s="13">
        <v>0</v>
      </c>
    </row>
    <row r="134" spans="1:21" ht="19" hidden="1" x14ac:dyDescent="0.25">
      <c r="A134" s="24" t="s">
        <v>271</v>
      </c>
      <c r="B134" s="27">
        <v>1</v>
      </c>
      <c r="C134" s="8" t="s">
        <v>2</v>
      </c>
      <c r="D134" s="12">
        <v>45261</v>
      </c>
      <c r="E134" t="s">
        <v>280</v>
      </c>
      <c r="F134" t="s">
        <v>171</v>
      </c>
      <c r="G134">
        <v>0</v>
      </c>
      <c r="H134" s="5">
        <v>0</v>
      </c>
      <c r="I134">
        <v>703.61099999999999</v>
      </c>
      <c r="J134">
        <v>0</v>
      </c>
      <c r="K134">
        <v>2000</v>
      </c>
      <c r="L134">
        <v>12.353999999999999</v>
      </c>
      <c r="M134">
        <v>83.6</v>
      </c>
      <c r="N134">
        <f t="shared" si="2"/>
        <v>2799.5649999999996</v>
      </c>
      <c r="O134">
        <v>227.14400000000001</v>
      </c>
      <c r="P134" s="5">
        <v>0</v>
      </c>
      <c r="Q134">
        <v>1</v>
      </c>
      <c r="R134">
        <v>1</v>
      </c>
      <c r="S134">
        <v>300</v>
      </c>
      <c r="T134">
        <v>114</v>
      </c>
      <c r="U134" s="13">
        <v>100</v>
      </c>
    </row>
    <row r="135" spans="1:21" ht="19" hidden="1" x14ac:dyDescent="0.25">
      <c r="A135" s="24" t="s">
        <v>44</v>
      </c>
      <c r="B135" s="27">
        <v>1</v>
      </c>
      <c r="C135" s="7" t="s">
        <v>2</v>
      </c>
      <c r="D135" s="12">
        <v>44531</v>
      </c>
      <c r="E135" t="s">
        <v>282</v>
      </c>
      <c r="F135" t="s">
        <v>171</v>
      </c>
      <c r="G135">
        <v>1</v>
      </c>
      <c r="H135" s="5">
        <v>1</v>
      </c>
      <c r="I135">
        <v>811</v>
      </c>
      <c r="J135">
        <v>10</v>
      </c>
      <c r="K135">
        <v>0</v>
      </c>
      <c r="L135">
        <v>7</v>
      </c>
      <c r="M135">
        <v>0</v>
      </c>
      <c r="N135">
        <f t="shared" si="2"/>
        <v>828</v>
      </c>
      <c r="O135">
        <v>29</v>
      </c>
      <c r="P135" s="5">
        <v>0</v>
      </c>
      <c r="Q135">
        <v>0</v>
      </c>
      <c r="R135">
        <v>0</v>
      </c>
      <c r="S135">
        <v>0</v>
      </c>
      <c r="T135">
        <v>0</v>
      </c>
      <c r="U135" s="13">
        <v>0</v>
      </c>
    </row>
    <row r="136" spans="1:21" ht="19" hidden="1" x14ac:dyDescent="0.25">
      <c r="A136" s="24" t="s">
        <v>117</v>
      </c>
      <c r="B136" s="27">
        <v>1</v>
      </c>
      <c r="C136" s="7" t="s">
        <v>2</v>
      </c>
      <c r="D136" s="12">
        <v>45261</v>
      </c>
      <c r="E136" t="s">
        <v>273</v>
      </c>
      <c r="F136" t="s">
        <v>171</v>
      </c>
      <c r="G136">
        <v>0</v>
      </c>
      <c r="H136" s="5">
        <v>1</v>
      </c>
      <c r="I136">
        <v>2300</v>
      </c>
      <c r="J136">
        <v>0</v>
      </c>
      <c r="K136">
        <v>9512.527</v>
      </c>
      <c r="L136">
        <v>72.600999999999999</v>
      </c>
      <c r="M136">
        <v>27.800999999999998</v>
      </c>
      <c r="N136">
        <f t="shared" si="2"/>
        <v>11912.929</v>
      </c>
      <c r="O136">
        <v>0</v>
      </c>
      <c r="P136" s="5">
        <v>0</v>
      </c>
      <c r="Q136">
        <v>0</v>
      </c>
      <c r="R136">
        <v>0</v>
      </c>
      <c r="S136">
        <v>0</v>
      </c>
      <c r="T136">
        <v>0</v>
      </c>
      <c r="U136" s="13">
        <v>0</v>
      </c>
    </row>
    <row r="137" spans="1:21" ht="19" hidden="1" x14ac:dyDescent="0.25">
      <c r="A137" s="24" t="s">
        <v>105</v>
      </c>
      <c r="B137" s="27">
        <v>1</v>
      </c>
      <c r="C137" s="7" t="s">
        <v>2</v>
      </c>
      <c r="D137" s="12">
        <v>44531</v>
      </c>
      <c r="E137" t="s">
        <v>283</v>
      </c>
      <c r="F137" t="s">
        <v>171</v>
      </c>
      <c r="G137">
        <v>0</v>
      </c>
      <c r="H137" s="5">
        <v>1</v>
      </c>
      <c r="I137">
        <v>993.29899999999998</v>
      </c>
      <c r="J137">
        <v>0</v>
      </c>
      <c r="K137">
        <v>612</v>
      </c>
      <c r="L137">
        <v>23.832000000000001</v>
      </c>
      <c r="M137">
        <v>0</v>
      </c>
      <c r="N137">
        <f t="shared" si="2"/>
        <v>1629.1310000000001</v>
      </c>
      <c r="O137">
        <v>0</v>
      </c>
      <c r="P137" s="5">
        <v>53.58</v>
      </c>
      <c r="Q137">
        <v>0</v>
      </c>
      <c r="R137">
        <v>1</v>
      </c>
      <c r="S137">
        <v>1563.3019999999999</v>
      </c>
      <c r="T137">
        <v>2862.52</v>
      </c>
      <c r="U137" s="13">
        <v>2763.3020000000001</v>
      </c>
    </row>
    <row r="138" spans="1:21" ht="19" hidden="1" x14ac:dyDescent="0.25">
      <c r="A138" s="25" t="s">
        <v>63</v>
      </c>
      <c r="B138" s="7"/>
      <c r="C138" s="7" t="s">
        <v>3</v>
      </c>
      <c r="H138" s="5"/>
      <c r="N138">
        <f t="shared" si="2"/>
        <v>0</v>
      </c>
      <c r="P138" s="5"/>
      <c r="U138" s="13"/>
    </row>
    <row r="139" spans="1:21" ht="19" hidden="1" x14ac:dyDescent="0.25">
      <c r="A139" s="24" t="s">
        <v>113</v>
      </c>
      <c r="B139" s="27">
        <v>1</v>
      </c>
      <c r="C139" s="8" t="s">
        <v>2</v>
      </c>
      <c r="D139" s="12">
        <v>45261</v>
      </c>
      <c r="E139" t="s">
        <v>284</v>
      </c>
      <c r="F139" t="s">
        <v>171</v>
      </c>
      <c r="G139">
        <v>1</v>
      </c>
      <c r="H139" s="5">
        <v>1</v>
      </c>
      <c r="I139">
        <v>81</v>
      </c>
      <c r="J139">
        <v>82</v>
      </c>
      <c r="K139">
        <v>9</v>
      </c>
      <c r="L139">
        <v>0</v>
      </c>
      <c r="M139">
        <v>0</v>
      </c>
      <c r="N139">
        <f t="shared" si="2"/>
        <v>172</v>
      </c>
      <c r="O139">
        <v>0</v>
      </c>
      <c r="P139" s="5">
        <v>0</v>
      </c>
      <c r="Q139">
        <v>0</v>
      </c>
      <c r="R139">
        <v>0</v>
      </c>
      <c r="S139">
        <v>0</v>
      </c>
      <c r="T139">
        <v>0</v>
      </c>
      <c r="U139" s="13">
        <v>0</v>
      </c>
    </row>
    <row r="140" spans="1:21" ht="19" hidden="1" x14ac:dyDescent="0.25">
      <c r="A140" s="24" t="s">
        <v>122</v>
      </c>
      <c r="B140" s="27">
        <v>1</v>
      </c>
      <c r="C140" s="7" t="s">
        <v>2</v>
      </c>
      <c r="D140" s="12">
        <v>44652</v>
      </c>
      <c r="E140" t="s">
        <v>285</v>
      </c>
      <c r="F140" t="s">
        <v>171</v>
      </c>
      <c r="G140">
        <v>0</v>
      </c>
      <c r="H140" s="5">
        <v>1</v>
      </c>
      <c r="I140">
        <v>241.244</v>
      </c>
      <c r="J140">
        <v>11.268000000000001</v>
      </c>
      <c r="K140">
        <v>35</v>
      </c>
      <c r="L140">
        <v>28.231000000000002</v>
      </c>
      <c r="M140">
        <v>0</v>
      </c>
      <c r="N140">
        <f t="shared" si="2"/>
        <v>315.74299999999999</v>
      </c>
      <c r="O140">
        <v>1882.08</v>
      </c>
      <c r="P140" s="5">
        <v>0</v>
      </c>
      <c r="Q140">
        <v>0</v>
      </c>
      <c r="R140">
        <v>0</v>
      </c>
      <c r="S140">
        <v>0</v>
      </c>
      <c r="T140">
        <v>0</v>
      </c>
      <c r="U140" s="13">
        <v>0</v>
      </c>
    </row>
    <row r="141" spans="1:21" ht="19" hidden="1" x14ac:dyDescent="0.25">
      <c r="A141" s="25" t="s">
        <v>80</v>
      </c>
      <c r="B141" s="5"/>
      <c r="C141" s="7" t="s">
        <v>3</v>
      </c>
      <c r="H141" s="5"/>
      <c r="N141">
        <f t="shared" si="2"/>
        <v>0</v>
      </c>
      <c r="P141" s="5"/>
      <c r="U141" s="13"/>
    </row>
    <row r="142" spans="1:21" ht="19" hidden="1" x14ac:dyDescent="0.25">
      <c r="A142" s="24" t="s">
        <v>81</v>
      </c>
      <c r="B142" s="27">
        <v>1</v>
      </c>
      <c r="C142" s="7" t="s">
        <v>2</v>
      </c>
      <c r="D142" s="12">
        <v>44652</v>
      </c>
      <c r="E142" t="s">
        <v>286</v>
      </c>
      <c r="F142" t="s">
        <v>171</v>
      </c>
      <c r="G142">
        <v>0</v>
      </c>
      <c r="H142" s="5">
        <v>1</v>
      </c>
      <c r="I142">
        <v>970</v>
      </c>
      <c r="J142">
        <v>0</v>
      </c>
      <c r="K142">
        <v>753</v>
      </c>
      <c r="L142">
        <v>20</v>
      </c>
      <c r="M142">
        <v>0</v>
      </c>
      <c r="N142">
        <f t="shared" si="2"/>
        <v>1743</v>
      </c>
      <c r="O142">
        <v>2030</v>
      </c>
      <c r="P142" s="5">
        <v>0</v>
      </c>
      <c r="Q142">
        <v>0</v>
      </c>
      <c r="R142">
        <v>1</v>
      </c>
      <c r="S142">
        <v>782.74099999999999</v>
      </c>
      <c r="T142">
        <v>288.14800000000002</v>
      </c>
      <c r="U142" s="13">
        <v>667.01</v>
      </c>
    </row>
    <row r="143" spans="1:21" ht="19" hidden="1" x14ac:dyDescent="0.25">
      <c r="A143" s="25" t="s">
        <v>45</v>
      </c>
      <c r="B143" s="5"/>
      <c r="C143" s="7" t="s">
        <v>3</v>
      </c>
      <c r="H143" s="5"/>
      <c r="N143">
        <f t="shared" si="2"/>
        <v>0</v>
      </c>
      <c r="P143" s="5"/>
      <c r="U143" s="13"/>
    </row>
    <row r="144" spans="1:21" ht="19" hidden="1" x14ac:dyDescent="0.25">
      <c r="A144" s="25" t="s">
        <v>46</v>
      </c>
      <c r="B144" s="5"/>
      <c r="C144" s="7" t="s">
        <v>3</v>
      </c>
      <c r="H144" s="5"/>
      <c r="N144">
        <f t="shared" si="2"/>
        <v>0</v>
      </c>
      <c r="P144" s="5"/>
      <c r="U144" s="13"/>
    </row>
    <row r="145" spans="1:21" ht="19" hidden="1" x14ac:dyDescent="0.25">
      <c r="A145" s="24" t="s">
        <v>47</v>
      </c>
      <c r="B145" s="27">
        <v>1</v>
      </c>
      <c r="C145" s="8" t="s">
        <v>2</v>
      </c>
      <c r="D145" s="12">
        <v>44531</v>
      </c>
      <c r="E145" t="s">
        <v>288</v>
      </c>
      <c r="F145" t="s">
        <v>171</v>
      </c>
      <c r="G145">
        <v>0</v>
      </c>
      <c r="H145" s="5">
        <v>1</v>
      </c>
      <c r="I145">
        <v>375</v>
      </c>
      <c r="J145">
        <v>0</v>
      </c>
      <c r="K145">
        <v>0</v>
      </c>
      <c r="L145">
        <v>0</v>
      </c>
      <c r="M145">
        <v>20</v>
      </c>
      <c r="N145">
        <f t="shared" si="2"/>
        <v>395</v>
      </c>
      <c r="O145">
        <v>41</v>
      </c>
      <c r="P145" s="5">
        <v>0</v>
      </c>
      <c r="Q145">
        <v>0</v>
      </c>
      <c r="R145">
        <v>0</v>
      </c>
      <c r="S145">
        <v>0</v>
      </c>
      <c r="T145">
        <v>0</v>
      </c>
      <c r="U145" s="13">
        <v>0</v>
      </c>
    </row>
    <row r="146" spans="1:21" ht="19" hidden="1" x14ac:dyDescent="0.25">
      <c r="A146" s="24" t="s">
        <v>48</v>
      </c>
      <c r="B146" s="27">
        <v>1</v>
      </c>
      <c r="C146" s="7" t="s">
        <v>2</v>
      </c>
      <c r="D146" s="12">
        <v>44531</v>
      </c>
      <c r="E146" t="s">
        <v>290</v>
      </c>
      <c r="F146" t="s">
        <v>171</v>
      </c>
      <c r="G146">
        <v>1</v>
      </c>
      <c r="H146" s="5">
        <v>1</v>
      </c>
      <c r="I146">
        <v>462.70400000000001</v>
      </c>
      <c r="J146">
        <v>0</v>
      </c>
      <c r="K146">
        <v>0</v>
      </c>
      <c r="L146">
        <v>11.281000000000001</v>
      </c>
      <c r="M146">
        <v>204.8</v>
      </c>
      <c r="N146">
        <f t="shared" si="2"/>
        <v>678.78500000000008</v>
      </c>
      <c r="O146">
        <v>0</v>
      </c>
      <c r="P146" s="5">
        <v>0</v>
      </c>
      <c r="Q146">
        <v>0</v>
      </c>
      <c r="R146">
        <v>1</v>
      </c>
      <c r="S146">
        <v>19.308</v>
      </c>
      <c r="T146">
        <v>0</v>
      </c>
      <c r="U146" s="13">
        <v>1500</v>
      </c>
    </row>
    <row r="147" spans="1:21" ht="19" hidden="1" x14ac:dyDescent="0.25">
      <c r="A147" s="25" t="s">
        <v>49</v>
      </c>
      <c r="B147" s="5"/>
      <c r="C147" s="7" t="s">
        <v>3</v>
      </c>
      <c r="H147" s="5"/>
      <c r="N147">
        <f t="shared" si="2"/>
        <v>0</v>
      </c>
      <c r="P147" s="5"/>
      <c r="U147" s="13"/>
    </row>
    <row r="148" spans="1:21" ht="19" x14ac:dyDescent="0.25">
      <c r="A148" s="24" t="s">
        <v>322</v>
      </c>
      <c r="B148" s="8">
        <v>0</v>
      </c>
      <c r="C148" s="7" t="s">
        <v>2</v>
      </c>
      <c r="D148" s="12">
        <v>44531</v>
      </c>
      <c r="E148" t="s">
        <v>323</v>
      </c>
      <c r="F148" t="s">
        <v>171</v>
      </c>
      <c r="G148">
        <v>1</v>
      </c>
      <c r="H148" s="5">
        <v>1</v>
      </c>
      <c r="I148">
        <v>550</v>
      </c>
      <c r="J148">
        <v>0</v>
      </c>
      <c r="K148">
        <v>9859.18</v>
      </c>
      <c r="L148">
        <v>0</v>
      </c>
      <c r="M148">
        <v>0</v>
      </c>
      <c r="N148">
        <f t="shared" si="2"/>
        <v>10409.18</v>
      </c>
      <c r="O148">
        <v>10503.38</v>
      </c>
      <c r="P148" s="5">
        <v>0</v>
      </c>
      <c r="Q148">
        <v>1</v>
      </c>
      <c r="R148">
        <v>1</v>
      </c>
      <c r="S148">
        <v>14325.33</v>
      </c>
      <c r="T148">
        <v>0</v>
      </c>
      <c r="U148" s="13">
        <v>0</v>
      </c>
    </row>
    <row r="149" spans="1:21" ht="19" hidden="1" x14ac:dyDescent="0.25">
      <c r="A149" s="24" t="s">
        <v>82</v>
      </c>
      <c r="B149" s="27">
        <v>1</v>
      </c>
      <c r="C149" s="7" t="s">
        <v>2</v>
      </c>
      <c r="D149" s="12">
        <v>45261</v>
      </c>
      <c r="E149" t="s">
        <v>291</v>
      </c>
      <c r="F149" t="s">
        <v>171</v>
      </c>
      <c r="G149">
        <v>0</v>
      </c>
      <c r="H149" s="5">
        <v>1</v>
      </c>
      <c r="I149">
        <v>1289</v>
      </c>
      <c r="J149">
        <v>0</v>
      </c>
      <c r="K149">
        <v>0</v>
      </c>
      <c r="L149">
        <v>16</v>
      </c>
      <c r="M149">
        <v>0</v>
      </c>
      <c r="N149">
        <f t="shared" si="2"/>
        <v>1305</v>
      </c>
      <c r="O149">
        <v>1566</v>
      </c>
      <c r="P149" s="5">
        <v>6936</v>
      </c>
      <c r="Q149">
        <v>1</v>
      </c>
      <c r="R149">
        <v>1</v>
      </c>
      <c r="S149">
        <v>3957.152</v>
      </c>
      <c r="T149">
        <v>0</v>
      </c>
      <c r="U149" s="13">
        <v>1957.152</v>
      </c>
    </row>
    <row r="150" spans="1:21" ht="19" hidden="1" x14ac:dyDescent="0.25">
      <c r="A150" s="24" t="s">
        <v>83</v>
      </c>
      <c r="B150" s="27">
        <v>1</v>
      </c>
      <c r="C150" s="7" t="s">
        <v>2</v>
      </c>
      <c r="D150" s="12">
        <v>44896</v>
      </c>
      <c r="E150" t="s">
        <v>292</v>
      </c>
      <c r="F150" t="s">
        <v>171</v>
      </c>
      <c r="G150">
        <v>0</v>
      </c>
      <c r="H150" s="5">
        <v>1</v>
      </c>
      <c r="I150">
        <v>1085</v>
      </c>
      <c r="J150">
        <v>0</v>
      </c>
      <c r="K150">
        <v>582.5</v>
      </c>
      <c r="L150">
        <v>56.151000000000003</v>
      </c>
      <c r="M150">
        <v>0</v>
      </c>
      <c r="N150">
        <f t="shared" si="2"/>
        <v>1723.6510000000001</v>
      </c>
      <c r="O150">
        <v>475.18599999999998</v>
      </c>
      <c r="P150" s="5">
        <v>0</v>
      </c>
      <c r="Q150">
        <v>0</v>
      </c>
      <c r="R150">
        <v>0</v>
      </c>
      <c r="S150">
        <v>0</v>
      </c>
      <c r="T150">
        <v>0</v>
      </c>
      <c r="U150" s="13">
        <v>0</v>
      </c>
    </row>
    <row r="151" spans="1:21" ht="19" x14ac:dyDescent="0.25">
      <c r="A151" s="24" t="s">
        <v>116</v>
      </c>
      <c r="B151" s="8">
        <v>0</v>
      </c>
      <c r="C151" s="8" t="s">
        <v>2</v>
      </c>
      <c r="D151" s="12">
        <v>44531</v>
      </c>
      <c r="E151" t="s">
        <v>293</v>
      </c>
      <c r="F151" t="s">
        <v>171</v>
      </c>
      <c r="G151">
        <v>1</v>
      </c>
      <c r="H151" s="5">
        <v>1</v>
      </c>
      <c r="I151">
        <v>460</v>
      </c>
      <c r="J151">
        <v>0</v>
      </c>
      <c r="K151">
        <v>0</v>
      </c>
      <c r="L151">
        <v>0</v>
      </c>
      <c r="M151">
        <v>0</v>
      </c>
      <c r="N151">
        <f t="shared" si="2"/>
        <v>460</v>
      </c>
      <c r="O151">
        <v>0</v>
      </c>
      <c r="P151" s="5">
        <v>0</v>
      </c>
      <c r="Q151">
        <v>0</v>
      </c>
      <c r="R151">
        <v>1</v>
      </c>
      <c r="S151">
        <v>915.6</v>
      </c>
      <c r="T151">
        <v>0</v>
      </c>
      <c r="U151" s="13">
        <v>0</v>
      </c>
    </row>
    <row r="152" spans="1:21" ht="19" hidden="1" x14ac:dyDescent="0.25">
      <c r="A152" s="24" t="s">
        <v>274</v>
      </c>
      <c r="B152" s="27">
        <v>1</v>
      </c>
      <c r="C152" s="7" t="s">
        <v>2</v>
      </c>
      <c r="D152" s="12">
        <v>44531</v>
      </c>
      <c r="E152" t="s">
        <v>294</v>
      </c>
      <c r="F152" t="s">
        <v>171</v>
      </c>
      <c r="G152">
        <v>0</v>
      </c>
      <c r="H152" s="5">
        <v>1</v>
      </c>
      <c r="I152">
        <v>617.96299999999997</v>
      </c>
      <c r="J152">
        <v>0</v>
      </c>
      <c r="K152">
        <v>0</v>
      </c>
      <c r="L152">
        <v>4.7249999999999996</v>
      </c>
      <c r="M152">
        <v>0</v>
      </c>
      <c r="N152">
        <f t="shared" si="2"/>
        <v>622.68799999999999</v>
      </c>
      <c r="O152">
        <v>0</v>
      </c>
      <c r="P152" s="5">
        <v>0</v>
      </c>
      <c r="Q152">
        <v>1</v>
      </c>
      <c r="R152">
        <v>1</v>
      </c>
      <c r="S152">
        <v>316.05</v>
      </c>
      <c r="T152">
        <v>0</v>
      </c>
      <c r="U152" s="13">
        <v>0</v>
      </c>
    </row>
    <row r="153" spans="1:21" ht="19" x14ac:dyDescent="0.25">
      <c r="A153" s="24" t="s">
        <v>51</v>
      </c>
      <c r="B153" s="8">
        <v>0</v>
      </c>
      <c r="C153" s="7" t="s">
        <v>2</v>
      </c>
      <c r="D153" s="12">
        <v>45261</v>
      </c>
      <c r="E153" t="s">
        <v>295</v>
      </c>
      <c r="F153" t="s">
        <v>171</v>
      </c>
      <c r="G153">
        <v>1</v>
      </c>
      <c r="H153" s="5">
        <v>1</v>
      </c>
      <c r="I153">
        <v>1838.8</v>
      </c>
      <c r="J153">
        <v>10.4</v>
      </c>
      <c r="K153">
        <v>0</v>
      </c>
      <c r="L153">
        <v>0</v>
      </c>
      <c r="M153">
        <v>0</v>
      </c>
      <c r="N153">
        <f t="shared" si="2"/>
        <v>1849.2</v>
      </c>
      <c r="O153">
        <v>0</v>
      </c>
      <c r="P153" s="5">
        <v>0</v>
      </c>
      <c r="Q153">
        <v>0</v>
      </c>
      <c r="R153">
        <v>1</v>
      </c>
      <c r="S153">
        <v>23.312000000000001</v>
      </c>
      <c r="T153">
        <v>0</v>
      </c>
      <c r="U153" s="13">
        <v>3235.549</v>
      </c>
    </row>
    <row r="154" spans="1:21" ht="19" x14ac:dyDescent="0.25">
      <c r="A154" s="24" t="s">
        <v>52</v>
      </c>
      <c r="B154" s="8">
        <v>0</v>
      </c>
      <c r="C154" s="8" t="s">
        <v>2</v>
      </c>
      <c r="D154" s="12">
        <v>44531</v>
      </c>
      <c r="E154" t="s">
        <v>296</v>
      </c>
      <c r="F154" t="s">
        <v>171</v>
      </c>
      <c r="G154">
        <v>0</v>
      </c>
      <c r="H154" s="5">
        <v>1</v>
      </c>
      <c r="I154">
        <v>500</v>
      </c>
      <c r="J154">
        <v>0</v>
      </c>
      <c r="K154">
        <v>0</v>
      </c>
      <c r="L154">
        <v>0</v>
      </c>
      <c r="M154">
        <v>31.207999999999998</v>
      </c>
      <c r="N154">
        <f t="shared" si="2"/>
        <v>531.20799999999997</v>
      </c>
      <c r="O154">
        <v>0</v>
      </c>
      <c r="P154" s="5">
        <v>0</v>
      </c>
      <c r="Q154">
        <v>0</v>
      </c>
      <c r="R154">
        <v>0</v>
      </c>
      <c r="S154">
        <v>0</v>
      </c>
      <c r="T154">
        <v>0</v>
      </c>
      <c r="U154" s="13">
        <v>0</v>
      </c>
    </row>
    <row r="155" spans="1:21" ht="19" hidden="1" x14ac:dyDescent="0.25">
      <c r="A155" s="25" t="s">
        <v>53</v>
      </c>
      <c r="B155" s="5"/>
      <c r="C155" s="7" t="s">
        <v>3</v>
      </c>
      <c r="H155" s="5"/>
      <c r="N155">
        <f t="shared" si="2"/>
        <v>0</v>
      </c>
      <c r="P155" s="5"/>
      <c r="U155" s="13"/>
    </row>
    <row r="156" spans="1:21" ht="19" x14ac:dyDescent="0.25">
      <c r="A156" s="24" t="s">
        <v>114</v>
      </c>
      <c r="B156" s="8">
        <v>0</v>
      </c>
      <c r="C156" s="8" t="s">
        <v>2</v>
      </c>
      <c r="D156" s="12">
        <v>44896</v>
      </c>
      <c r="E156" t="s">
        <v>297</v>
      </c>
      <c r="F156" t="s">
        <v>171</v>
      </c>
      <c r="G156">
        <v>0</v>
      </c>
      <c r="H156" s="5">
        <v>1</v>
      </c>
      <c r="I156">
        <v>353.75</v>
      </c>
      <c r="J156">
        <v>0</v>
      </c>
      <c r="K156">
        <v>108.298</v>
      </c>
      <c r="L156">
        <v>4.9749999999999996</v>
      </c>
      <c r="M156">
        <v>0</v>
      </c>
      <c r="N156">
        <f t="shared" si="2"/>
        <v>467.02300000000002</v>
      </c>
      <c r="O156">
        <v>0</v>
      </c>
      <c r="P156" s="5">
        <v>0</v>
      </c>
      <c r="Q156">
        <v>1</v>
      </c>
      <c r="R156">
        <v>1</v>
      </c>
      <c r="S156">
        <v>44.201999999999998</v>
      </c>
      <c r="T156">
        <v>4.4340000000000002</v>
      </c>
      <c r="U156" s="13">
        <v>10</v>
      </c>
    </row>
    <row r="157" spans="1:21" ht="19" x14ac:dyDescent="0.25">
      <c r="A157" s="24" t="s">
        <v>54</v>
      </c>
      <c r="B157" s="8">
        <v>0</v>
      </c>
      <c r="C157" s="8" t="s">
        <v>2</v>
      </c>
      <c r="D157" s="12">
        <v>44531</v>
      </c>
      <c r="E157" t="s">
        <v>298</v>
      </c>
      <c r="F157" t="s">
        <v>171</v>
      </c>
      <c r="G157">
        <v>1</v>
      </c>
      <c r="H157" s="5">
        <v>0</v>
      </c>
      <c r="I157">
        <v>330</v>
      </c>
      <c r="J157">
        <v>0</v>
      </c>
      <c r="K157">
        <v>310</v>
      </c>
      <c r="L157">
        <v>0</v>
      </c>
      <c r="M157">
        <v>0</v>
      </c>
      <c r="N157">
        <f t="shared" si="2"/>
        <v>640</v>
      </c>
      <c r="O157">
        <v>0</v>
      </c>
      <c r="P157" s="5">
        <v>0</v>
      </c>
      <c r="Q157">
        <v>1</v>
      </c>
      <c r="R157">
        <v>0</v>
      </c>
      <c r="S157">
        <v>0</v>
      </c>
      <c r="T157">
        <v>0</v>
      </c>
      <c r="U157" s="13">
        <v>0</v>
      </c>
    </row>
    <row r="158" spans="1:21" ht="19" hidden="1" x14ac:dyDescent="0.25">
      <c r="A158" s="24" t="s">
        <v>161</v>
      </c>
      <c r="B158" s="27">
        <v>1</v>
      </c>
      <c r="C158" s="8" t="s">
        <v>2</v>
      </c>
      <c r="D158" s="12">
        <v>44531</v>
      </c>
      <c r="E158" t="s">
        <v>299</v>
      </c>
      <c r="F158" t="s">
        <v>171</v>
      </c>
      <c r="G158">
        <v>0</v>
      </c>
      <c r="H158" s="5">
        <v>1</v>
      </c>
      <c r="I158">
        <v>2060</v>
      </c>
      <c r="J158">
        <v>25</v>
      </c>
      <c r="K158">
        <v>2368.1219999999998</v>
      </c>
      <c r="L158">
        <v>128.58099999999999</v>
      </c>
      <c r="M158">
        <v>0</v>
      </c>
      <c r="N158">
        <f t="shared" si="2"/>
        <v>4581.7029999999995</v>
      </c>
      <c r="O158">
        <v>504.57</v>
      </c>
      <c r="P158" s="5">
        <v>0</v>
      </c>
      <c r="Q158">
        <v>0</v>
      </c>
      <c r="R158">
        <v>1</v>
      </c>
      <c r="S158">
        <v>1984.6579999999999</v>
      </c>
      <c r="T158">
        <v>0</v>
      </c>
      <c r="U158" s="13">
        <v>0</v>
      </c>
    </row>
    <row r="159" spans="1:21" ht="19" hidden="1" x14ac:dyDescent="0.25">
      <c r="A159" s="25" t="s">
        <v>115</v>
      </c>
      <c r="B159" s="5"/>
      <c r="C159" s="7" t="s">
        <v>3</v>
      </c>
      <c r="H159" s="5"/>
      <c r="N159">
        <f t="shared" si="2"/>
        <v>0</v>
      </c>
      <c r="P159" s="5"/>
      <c r="U159" s="13"/>
    </row>
    <row r="160" spans="1:21" ht="20" hidden="1" thickBot="1" x14ac:dyDescent="0.3">
      <c r="A160" s="26" t="s">
        <v>106</v>
      </c>
      <c r="B160" s="28">
        <v>1</v>
      </c>
      <c r="C160" s="14" t="s">
        <v>2</v>
      </c>
      <c r="D160" s="15">
        <v>44531</v>
      </c>
      <c r="E160" s="16" t="s">
        <v>300</v>
      </c>
      <c r="F160" s="16" t="s">
        <v>171</v>
      </c>
      <c r="G160" s="16">
        <v>0</v>
      </c>
      <c r="H160" s="17">
        <v>1</v>
      </c>
      <c r="I160" s="16">
        <v>292.5</v>
      </c>
      <c r="J160" s="16">
        <v>0</v>
      </c>
      <c r="K160" s="16">
        <v>55.834000000000003</v>
      </c>
      <c r="L160" s="16">
        <v>8.6210000000000004</v>
      </c>
      <c r="M160" s="16">
        <v>0</v>
      </c>
      <c r="N160" s="16">
        <f t="shared" si="2"/>
        <v>356.95499999999998</v>
      </c>
      <c r="O160" s="16">
        <v>0</v>
      </c>
      <c r="P160" s="17">
        <v>0</v>
      </c>
      <c r="Q160" s="16">
        <v>0</v>
      </c>
      <c r="R160" s="16">
        <v>1</v>
      </c>
      <c r="S160" s="16">
        <v>4</v>
      </c>
      <c r="T160" s="16">
        <v>0</v>
      </c>
      <c r="U160" s="18">
        <v>0</v>
      </c>
    </row>
    <row r="166" spans="1:2" ht="17" thickBot="1" x14ac:dyDescent="0.25"/>
    <row r="167" spans="1:2" x14ac:dyDescent="0.2">
      <c r="A167" s="30" t="s">
        <v>303</v>
      </c>
      <c r="B167" s="21">
        <v>157</v>
      </c>
    </row>
    <row r="168" spans="1:2" x14ac:dyDescent="0.2">
      <c r="A168" s="31" t="s">
        <v>304</v>
      </c>
      <c r="B168" s="19">
        <v>91</v>
      </c>
    </row>
    <row r="169" spans="1:2" x14ac:dyDescent="0.2">
      <c r="A169" s="32" t="s">
        <v>305</v>
      </c>
      <c r="B169" s="29">
        <v>58</v>
      </c>
    </row>
    <row r="170" spans="1:2" ht="17" thickBot="1" x14ac:dyDescent="0.25">
      <c r="A170" s="33" t="s">
        <v>306</v>
      </c>
      <c r="B170" s="20">
        <f>B168-B169</f>
        <v>33</v>
      </c>
    </row>
    <row r="172" spans="1:2" x14ac:dyDescent="0.2">
      <c r="A172" s="36"/>
      <c r="B172" s="37"/>
    </row>
    <row r="173" spans="1:2" x14ac:dyDescent="0.2">
      <c r="A173" s="36"/>
      <c r="B173" s="37"/>
    </row>
    <row r="175" spans="1:2" x14ac:dyDescent="0.2">
      <c r="A175" s="36"/>
      <c r="B175" s="37"/>
    </row>
    <row r="176" spans="1:2" x14ac:dyDescent="0.2">
      <c r="A176" s="36"/>
    </row>
  </sheetData>
  <autoFilter ref="A1:U160" xr:uid="{7CAC2B78-A07E-744B-BE74-3043C31207AA}">
    <filterColumn colId="1">
      <filters>
        <filter val="0"/>
      </filters>
    </filterColumn>
    <filterColumn colId="2">
      <filters>
        <filter val="SI"/>
      </filters>
    </filterColumn>
    <sortState xmlns:xlrd2="http://schemas.microsoft.com/office/spreadsheetml/2017/richdata2" ref="A2:U160">
      <sortCondition ref="A1:A160"/>
    </sortState>
  </autoFilter>
  <conditionalFormatting sqref="E25:F25 E27:F27 F37 E39:E42 F41:F42 C165:C1048576 B169 E21:F23 E36:E37 E44 E46:E47 C1:C163">
    <cfRule type="containsText" dxfId="0" priority="1" operator="containsText" text="SI">
      <formula>NOT(ISERROR(SEARCH("SI",B1)))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4A70C-550E-4241-8F64-2644488760A2}">
  <dimension ref="A1:N92"/>
  <sheetViews>
    <sheetView tabSelected="1" workbookViewId="0">
      <selection activeCell="F69" sqref="F69"/>
    </sheetView>
  </sheetViews>
  <sheetFormatPr baseColWidth="10" defaultRowHeight="16" x14ac:dyDescent="0.2"/>
  <cols>
    <col min="14" max="14" width="27.83203125" bestFit="1" customWidth="1"/>
  </cols>
  <sheetData>
    <row r="1" spans="1:14" ht="20" thickBot="1" x14ac:dyDescent="0.25">
      <c r="A1" s="10" t="s">
        <v>178</v>
      </c>
      <c r="B1" s="10" t="s">
        <v>164</v>
      </c>
      <c r="C1" s="10" t="s">
        <v>245</v>
      </c>
      <c r="D1" s="10" t="s">
        <v>166</v>
      </c>
      <c r="E1" s="10" t="s">
        <v>165</v>
      </c>
      <c r="F1" s="10" t="s">
        <v>167</v>
      </c>
      <c r="G1" s="10" t="s">
        <v>168</v>
      </c>
      <c r="H1" s="10" t="s">
        <v>180</v>
      </c>
      <c r="I1" s="10" t="s">
        <v>259</v>
      </c>
      <c r="J1" s="35" t="s">
        <v>179</v>
      </c>
      <c r="K1" s="34" t="s">
        <v>172</v>
      </c>
      <c r="L1" s="10" t="s">
        <v>195</v>
      </c>
      <c r="M1" s="10" t="s">
        <v>173</v>
      </c>
      <c r="N1" s="11" t="s">
        <v>174</v>
      </c>
    </row>
    <row r="2" spans="1:14" x14ac:dyDescent="0.2">
      <c r="A2" s="27">
        <v>1</v>
      </c>
      <c r="B2">
        <v>700000</v>
      </c>
      <c r="C2">
        <v>0</v>
      </c>
      <c r="D2">
        <v>283880</v>
      </c>
      <c r="E2">
        <v>12565</v>
      </c>
      <c r="F2">
        <v>0</v>
      </c>
      <c r="G2">
        <v>996445</v>
      </c>
      <c r="H2">
        <v>0</v>
      </c>
      <c r="I2" s="5">
        <v>0</v>
      </c>
      <c r="J2">
        <v>0</v>
      </c>
      <c r="K2">
        <v>1000</v>
      </c>
      <c r="L2">
        <v>150000</v>
      </c>
      <c r="M2">
        <v>0</v>
      </c>
      <c r="N2" s="13">
        <v>0</v>
      </c>
    </row>
    <row r="3" spans="1:14" x14ac:dyDescent="0.2">
      <c r="A3" s="27">
        <v>1</v>
      </c>
      <c r="B3">
        <v>486000</v>
      </c>
      <c r="C3">
        <v>0</v>
      </c>
      <c r="D3">
        <v>289938</v>
      </c>
      <c r="E3">
        <v>7612</v>
      </c>
      <c r="F3">
        <v>0</v>
      </c>
      <c r="G3">
        <v>783550</v>
      </c>
      <c r="H3">
        <v>0</v>
      </c>
      <c r="I3" s="5">
        <v>0</v>
      </c>
      <c r="J3">
        <v>0</v>
      </c>
      <c r="K3">
        <v>1000</v>
      </c>
      <c r="L3">
        <v>4000</v>
      </c>
      <c r="M3">
        <v>0</v>
      </c>
      <c r="N3" s="13">
        <v>0</v>
      </c>
    </row>
    <row r="4" spans="1:14" x14ac:dyDescent="0.2">
      <c r="A4" s="27">
        <v>1</v>
      </c>
      <c r="B4">
        <v>218000</v>
      </c>
      <c r="C4">
        <v>0</v>
      </c>
      <c r="D4">
        <v>69089</v>
      </c>
      <c r="E4">
        <v>0</v>
      </c>
      <c r="F4">
        <v>0</v>
      </c>
      <c r="G4">
        <v>287089</v>
      </c>
      <c r="H4">
        <v>0</v>
      </c>
      <c r="I4" s="5">
        <v>0</v>
      </c>
      <c r="J4">
        <v>0</v>
      </c>
      <c r="K4">
        <v>0</v>
      </c>
      <c r="L4">
        <v>0</v>
      </c>
      <c r="M4">
        <v>0</v>
      </c>
      <c r="N4" s="13">
        <v>0</v>
      </c>
    </row>
    <row r="5" spans="1:14" x14ac:dyDescent="0.2">
      <c r="A5" s="27">
        <v>1</v>
      </c>
      <c r="B5">
        <v>435000</v>
      </c>
      <c r="C5">
        <v>0</v>
      </c>
      <c r="D5">
        <v>0</v>
      </c>
      <c r="E5">
        <v>0</v>
      </c>
      <c r="F5">
        <v>0</v>
      </c>
      <c r="G5">
        <v>435000</v>
      </c>
      <c r="H5">
        <v>0</v>
      </c>
      <c r="I5" s="5">
        <v>0</v>
      </c>
      <c r="J5">
        <v>1000</v>
      </c>
      <c r="K5">
        <v>1000</v>
      </c>
      <c r="L5">
        <v>282942</v>
      </c>
      <c r="M5">
        <v>143000</v>
      </c>
      <c r="N5" s="13">
        <v>0</v>
      </c>
    </row>
    <row r="6" spans="1:14" x14ac:dyDescent="0.2">
      <c r="A6" s="27">
        <v>1</v>
      </c>
      <c r="B6">
        <v>1411000</v>
      </c>
      <c r="C6">
        <v>0</v>
      </c>
      <c r="D6">
        <v>1512000</v>
      </c>
      <c r="E6">
        <v>46000</v>
      </c>
      <c r="F6">
        <v>0</v>
      </c>
      <c r="G6">
        <v>2969000</v>
      </c>
      <c r="H6">
        <v>2369000</v>
      </c>
      <c r="I6" s="5">
        <v>0</v>
      </c>
      <c r="J6">
        <v>1000</v>
      </c>
      <c r="K6">
        <v>0</v>
      </c>
      <c r="L6">
        <v>0</v>
      </c>
      <c r="M6">
        <v>0</v>
      </c>
      <c r="N6" s="13">
        <v>0</v>
      </c>
    </row>
    <row r="7" spans="1:14" x14ac:dyDescent="0.2">
      <c r="A7" s="27">
        <v>1</v>
      </c>
      <c r="B7">
        <v>476667</v>
      </c>
      <c r="C7">
        <v>0</v>
      </c>
      <c r="D7">
        <v>357300</v>
      </c>
      <c r="E7">
        <v>6226</v>
      </c>
      <c r="F7">
        <v>133333</v>
      </c>
      <c r="G7">
        <v>973526</v>
      </c>
      <c r="H7">
        <v>167813</v>
      </c>
      <c r="I7" s="5">
        <v>0</v>
      </c>
      <c r="J7">
        <v>1000</v>
      </c>
      <c r="K7">
        <v>1000</v>
      </c>
      <c r="L7">
        <v>149989</v>
      </c>
      <c r="M7">
        <v>20853</v>
      </c>
      <c r="N7" s="13">
        <v>50232</v>
      </c>
    </row>
    <row r="8" spans="1:14" x14ac:dyDescent="0.2">
      <c r="A8" s="27">
        <v>1</v>
      </c>
      <c r="B8">
        <v>607503</v>
      </c>
      <c r="C8">
        <v>0</v>
      </c>
      <c r="D8">
        <v>240379</v>
      </c>
      <c r="E8">
        <v>0</v>
      </c>
      <c r="F8">
        <v>0</v>
      </c>
      <c r="G8">
        <v>847882.00000000012</v>
      </c>
      <c r="H8" s="22">
        <v>0</v>
      </c>
      <c r="I8" s="5">
        <v>0</v>
      </c>
      <c r="J8">
        <v>1000</v>
      </c>
      <c r="K8">
        <v>1000</v>
      </c>
      <c r="L8">
        <v>23984</v>
      </c>
      <c r="M8">
        <v>0</v>
      </c>
      <c r="N8" s="13">
        <v>23984</v>
      </c>
    </row>
    <row r="9" spans="1:14" x14ac:dyDescent="0.2">
      <c r="A9" s="27">
        <v>1</v>
      </c>
      <c r="B9">
        <v>790000</v>
      </c>
      <c r="C9">
        <v>0</v>
      </c>
      <c r="D9">
        <v>678938</v>
      </c>
      <c r="E9">
        <v>50317</v>
      </c>
      <c r="F9">
        <v>0</v>
      </c>
      <c r="G9">
        <v>1519255</v>
      </c>
      <c r="H9">
        <v>169490</v>
      </c>
      <c r="I9" s="5">
        <v>0</v>
      </c>
      <c r="J9">
        <v>1000</v>
      </c>
      <c r="K9">
        <v>1000</v>
      </c>
      <c r="L9">
        <v>12329</v>
      </c>
      <c r="M9">
        <v>0</v>
      </c>
      <c r="N9" s="13">
        <v>0</v>
      </c>
    </row>
    <row r="10" spans="1:14" x14ac:dyDescent="0.2">
      <c r="A10" s="27">
        <v>1</v>
      </c>
      <c r="B10">
        <v>923297</v>
      </c>
      <c r="C10">
        <v>0</v>
      </c>
      <c r="D10">
        <v>920000</v>
      </c>
      <c r="E10">
        <v>13015</v>
      </c>
      <c r="F10">
        <v>0</v>
      </c>
      <c r="G10">
        <v>1856312.0000000002</v>
      </c>
      <c r="H10">
        <v>816569</v>
      </c>
      <c r="I10" s="5">
        <v>0</v>
      </c>
      <c r="J10">
        <v>1000</v>
      </c>
      <c r="K10">
        <v>1000</v>
      </c>
      <c r="L10">
        <v>100063</v>
      </c>
      <c r="M10">
        <v>0</v>
      </c>
      <c r="N10" s="13">
        <v>0</v>
      </c>
    </row>
    <row r="11" spans="1:14" x14ac:dyDescent="0.2">
      <c r="A11" s="27">
        <v>1</v>
      </c>
      <c r="B11">
        <v>194761</v>
      </c>
      <c r="C11">
        <v>0</v>
      </c>
      <c r="D11">
        <v>22101</v>
      </c>
      <c r="E11">
        <v>4353</v>
      </c>
      <c r="F11">
        <v>0</v>
      </c>
      <c r="G11">
        <v>221215</v>
      </c>
      <c r="H11">
        <v>0</v>
      </c>
      <c r="I11" s="5">
        <v>0</v>
      </c>
      <c r="J11">
        <v>1000</v>
      </c>
      <c r="K11">
        <v>0</v>
      </c>
      <c r="L11">
        <v>0</v>
      </c>
      <c r="M11">
        <v>0</v>
      </c>
      <c r="N11" s="13">
        <v>0</v>
      </c>
    </row>
    <row r="12" spans="1:14" x14ac:dyDescent="0.2">
      <c r="A12" s="8">
        <v>0</v>
      </c>
      <c r="B12">
        <v>390184</v>
      </c>
      <c r="C12">
        <v>0</v>
      </c>
      <c r="D12">
        <v>150000</v>
      </c>
      <c r="E12">
        <v>0</v>
      </c>
      <c r="F12">
        <v>0</v>
      </c>
      <c r="G12">
        <v>540184</v>
      </c>
      <c r="H12">
        <v>0</v>
      </c>
      <c r="I12" s="5">
        <v>0</v>
      </c>
      <c r="J12">
        <v>0</v>
      </c>
      <c r="K12">
        <v>0</v>
      </c>
      <c r="L12">
        <v>0</v>
      </c>
      <c r="M12">
        <v>0</v>
      </c>
      <c r="N12" s="13">
        <v>0</v>
      </c>
    </row>
    <row r="13" spans="1:14" x14ac:dyDescent="0.2">
      <c r="A13" s="8">
        <v>0</v>
      </c>
      <c r="B13">
        <v>363000</v>
      </c>
      <c r="C13">
        <v>0</v>
      </c>
      <c r="D13">
        <v>0</v>
      </c>
      <c r="E13">
        <v>9949</v>
      </c>
      <c r="F13">
        <v>23517</v>
      </c>
      <c r="G13">
        <v>396466</v>
      </c>
      <c r="H13">
        <v>0</v>
      </c>
      <c r="I13" s="5">
        <v>0</v>
      </c>
      <c r="J13">
        <v>0</v>
      </c>
      <c r="K13">
        <v>1000</v>
      </c>
      <c r="L13">
        <v>8945</v>
      </c>
      <c r="M13">
        <v>0</v>
      </c>
      <c r="N13" s="13">
        <v>0</v>
      </c>
    </row>
    <row r="14" spans="1:14" x14ac:dyDescent="0.2">
      <c r="A14" s="27">
        <v>1</v>
      </c>
      <c r="B14">
        <v>405435</v>
      </c>
      <c r="C14">
        <v>0</v>
      </c>
      <c r="D14">
        <v>220000</v>
      </c>
      <c r="E14">
        <v>0</v>
      </c>
      <c r="F14">
        <v>3864</v>
      </c>
      <c r="G14">
        <v>629299</v>
      </c>
      <c r="H14">
        <v>0</v>
      </c>
      <c r="I14" s="5">
        <v>0</v>
      </c>
      <c r="J14">
        <v>1000</v>
      </c>
      <c r="K14">
        <v>1000</v>
      </c>
      <c r="L14">
        <v>901225</v>
      </c>
      <c r="M14">
        <v>0</v>
      </c>
      <c r="N14" s="13">
        <v>0</v>
      </c>
    </row>
    <row r="15" spans="1:14" x14ac:dyDescent="0.2">
      <c r="A15" s="8">
        <v>0</v>
      </c>
      <c r="B15">
        <v>1000123</v>
      </c>
      <c r="C15">
        <v>0</v>
      </c>
      <c r="D15">
        <v>0</v>
      </c>
      <c r="E15">
        <v>29252</v>
      </c>
      <c r="F15">
        <v>0</v>
      </c>
      <c r="G15">
        <v>1029375</v>
      </c>
      <c r="H15">
        <v>0</v>
      </c>
      <c r="I15" s="5">
        <v>0</v>
      </c>
      <c r="J15">
        <v>0</v>
      </c>
      <c r="K15">
        <v>0</v>
      </c>
      <c r="L15">
        <v>0</v>
      </c>
      <c r="M15">
        <v>0</v>
      </c>
      <c r="N15" s="13">
        <v>0</v>
      </c>
    </row>
    <row r="16" spans="1:14" x14ac:dyDescent="0.2">
      <c r="A16" s="27">
        <v>1</v>
      </c>
      <c r="B16">
        <v>1400000</v>
      </c>
      <c r="C16">
        <v>0</v>
      </c>
      <c r="D16">
        <v>5657300</v>
      </c>
      <c r="E16">
        <v>193791</v>
      </c>
      <c r="F16">
        <v>0</v>
      </c>
      <c r="G16">
        <v>7251091</v>
      </c>
      <c r="H16">
        <v>0</v>
      </c>
      <c r="I16" s="5">
        <v>0</v>
      </c>
      <c r="J16">
        <v>1000</v>
      </c>
      <c r="K16">
        <v>0</v>
      </c>
      <c r="L16">
        <v>0</v>
      </c>
      <c r="M16">
        <v>0</v>
      </c>
      <c r="N16" s="13">
        <v>0</v>
      </c>
    </row>
    <row r="17" spans="1:14" x14ac:dyDescent="0.2">
      <c r="A17" s="27">
        <v>1</v>
      </c>
      <c r="B17">
        <v>645100</v>
      </c>
      <c r="C17">
        <v>0</v>
      </c>
      <c r="D17">
        <v>300000</v>
      </c>
      <c r="E17">
        <v>7200</v>
      </c>
      <c r="F17">
        <v>0</v>
      </c>
      <c r="G17">
        <v>952300.00000000012</v>
      </c>
      <c r="H17">
        <v>0</v>
      </c>
      <c r="I17" s="5">
        <v>0</v>
      </c>
      <c r="J17">
        <v>1000</v>
      </c>
      <c r="K17">
        <v>0</v>
      </c>
      <c r="L17">
        <v>0</v>
      </c>
      <c r="M17">
        <v>0</v>
      </c>
      <c r="N17" s="13">
        <v>0</v>
      </c>
    </row>
    <row r="18" spans="1:14" x14ac:dyDescent="0.2">
      <c r="A18" s="27">
        <v>1</v>
      </c>
      <c r="B18">
        <v>355679</v>
      </c>
      <c r="C18">
        <v>0</v>
      </c>
      <c r="D18">
        <v>75527</v>
      </c>
      <c r="E18">
        <v>12141</v>
      </c>
      <c r="F18">
        <v>0</v>
      </c>
      <c r="G18">
        <v>443347</v>
      </c>
      <c r="H18">
        <v>0</v>
      </c>
      <c r="I18" s="5">
        <v>0</v>
      </c>
      <c r="J18">
        <v>0</v>
      </c>
      <c r="K18">
        <v>1000</v>
      </c>
      <c r="L18">
        <v>21197</v>
      </c>
      <c r="M18">
        <v>0</v>
      </c>
      <c r="N18" s="13">
        <v>340000</v>
      </c>
    </row>
    <row r="19" spans="1:14" x14ac:dyDescent="0.2">
      <c r="A19" s="27">
        <v>1</v>
      </c>
      <c r="B19">
        <v>651000</v>
      </c>
      <c r="C19">
        <v>0</v>
      </c>
      <c r="D19">
        <v>565000</v>
      </c>
      <c r="E19">
        <v>5000</v>
      </c>
      <c r="F19">
        <v>0</v>
      </c>
      <c r="G19">
        <v>1221000</v>
      </c>
      <c r="H19">
        <v>0</v>
      </c>
      <c r="I19" s="5">
        <v>0</v>
      </c>
      <c r="J19">
        <v>1000</v>
      </c>
      <c r="K19">
        <v>1000</v>
      </c>
      <c r="L19">
        <v>450000</v>
      </c>
      <c r="M19">
        <v>0</v>
      </c>
      <c r="N19" s="13">
        <v>160000</v>
      </c>
    </row>
    <row r="20" spans="1:14" x14ac:dyDescent="0.2">
      <c r="A20" s="27">
        <v>1</v>
      </c>
      <c r="B20">
        <v>168000</v>
      </c>
      <c r="C20">
        <v>0</v>
      </c>
      <c r="D20">
        <v>140000</v>
      </c>
      <c r="E20">
        <v>3000</v>
      </c>
      <c r="F20">
        <v>0</v>
      </c>
      <c r="G20">
        <v>311000</v>
      </c>
      <c r="H20">
        <v>0</v>
      </c>
      <c r="I20" s="5">
        <v>0</v>
      </c>
      <c r="J20">
        <v>0</v>
      </c>
      <c r="K20">
        <v>1000</v>
      </c>
      <c r="L20">
        <v>45000</v>
      </c>
      <c r="M20">
        <v>0</v>
      </c>
      <c r="N20" s="13">
        <v>0</v>
      </c>
    </row>
    <row r="21" spans="1:14" x14ac:dyDescent="0.2">
      <c r="A21" s="8">
        <v>0</v>
      </c>
      <c r="B21">
        <v>177958</v>
      </c>
      <c r="C21">
        <v>0</v>
      </c>
      <c r="D21">
        <v>0</v>
      </c>
      <c r="E21">
        <v>0</v>
      </c>
      <c r="F21">
        <v>0</v>
      </c>
      <c r="G21">
        <v>177958</v>
      </c>
      <c r="H21">
        <v>0</v>
      </c>
      <c r="I21" s="5">
        <v>0</v>
      </c>
      <c r="J21">
        <v>0</v>
      </c>
      <c r="K21">
        <v>0</v>
      </c>
      <c r="L21">
        <v>0</v>
      </c>
      <c r="M21">
        <v>0</v>
      </c>
      <c r="N21" s="13">
        <v>0</v>
      </c>
    </row>
    <row r="22" spans="1:14" x14ac:dyDescent="0.2">
      <c r="A22" s="8">
        <v>0</v>
      </c>
      <c r="B22">
        <v>250620</v>
      </c>
      <c r="C22">
        <v>0</v>
      </c>
      <c r="D22">
        <v>0</v>
      </c>
      <c r="E22">
        <v>5263</v>
      </c>
      <c r="F22">
        <v>0</v>
      </c>
      <c r="G22">
        <v>255883</v>
      </c>
      <c r="H22">
        <v>0</v>
      </c>
      <c r="I22" s="5">
        <v>0</v>
      </c>
      <c r="J22">
        <v>1000</v>
      </c>
      <c r="K22">
        <v>1000</v>
      </c>
      <c r="L22">
        <v>1450000</v>
      </c>
      <c r="M22">
        <v>0</v>
      </c>
      <c r="N22" s="13">
        <v>0</v>
      </c>
    </row>
    <row r="23" spans="1:14" x14ac:dyDescent="0.2">
      <c r="A23" s="27">
        <v>1</v>
      </c>
      <c r="B23">
        <v>1891000</v>
      </c>
      <c r="C23">
        <v>0</v>
      </c>
      <c r="D23">
        <v>3315000</v>
      </c>
      <c r="E23">
        <v>7000</v>
      </c>
      <c r="F23">
        <v>0</v>
      </c>
      <c r="G23">
        <v>5213000</v>
      </c>
      <c r="H23">
        <v>0</v>
      </c>
      <c r="I23" s="5">
        <v>0</v>
      </c>
      <c r="J23">
        <v>0</v>
      </c>
      <c r="K23">
        <v>1000</v>
      </c>
      <c r="L23">
        <v>106216</v>
      </c>
      <c r="M23">
        <v>0</v>
      </c>
      <c r="N23" s="13">
        <v>0</v>
      </c>
    </row>
    <row r="24" spans="1:14" x14ac:dyDescent="0.2">
      <c r="A24" s="27">
        <v>1</v>
      </c>
      <c r="B24">
        <v>200000</v>
      </c>
      <c r="C24">
        <v>0</v>
      </c>
      <c r="D24">
        <v>15000</v>
      </c>
      <c r="E24">
        <v>2916</v>
      </c>
      <c r="F24">
        <v>0</v>
      </c>
      <c r="G24">
        <v>217916</v>
      </c>
      <c r="H24">
        <v>0</v>
      </c>
      <c r="I24" s="5">
        <v>0</v>
      </c>
      <c r="J24">
        <v>0</v>
      </c>
      <c r="K24">
        <v>0</v>
      </c>
      <c r="L24">
        <v>0</v>
      </c>
      <c r="M24">
        <v>0</v>
      </c>
      <c r="N24" s="13">
        <v>0</v>
      </c>
    </row>
    <row r="25" spans="1:14" x14ac:dyDescent="0.2">
      <c r="A25" s="8">
        <v>0</v>
      </c>
      <c r="B25">
        <v>260000</v>
      </c>
      <c r="C25">
        <v>0</v>
      </c>
      <c r="D25">
        <v>0</v>
      </c>
      <c r="E25">
        <v>0</v>
      </c>
      <c r="F25">
        <v>0</v>
      </c>
      <c r="G25">
        <v>260000</v>
      </c>
      <c r="H25">
        <v>0</v>
      </c>
      <c r="I25" s="5">
        <v>0</v>
      </c>
      <c r="J25">
        <v>0</v>
      </c>
      <c r="K25">
        <v>0</v>
      </c>
      <c r="L25">
        <v>0</v>
      </c>
      <c r="M25">
        <v>0</v>
      </c>
      <c r="N25" s="13">
        <v>0</v>
      </c>
    </row>
    <row r="26" spans="1:14" x14ac:dyDescent="0.2">
      <c r="A26" s="8">
        <v>0</v>
      </c>
      <c r="B26">
        <v>304000</v>
      </c>
      <c r="C26">
        <v>0</v>
      </c>
      <c r="D26">
        <v>0</v>
      </c>
      <c r="E26">
        <v>6000</v>
      </c>
      <c r="F26">
        <v>0</v>
      </c>
      <c r="G26">
        <v>310000</v>
      </c>
      <c r="H26">
        <v>0</v>
      </c>
      <c r="I26" s="5">
        <v>0</v>
      </c>
      <c r="J26">
        <v>0</v>
      </c>
      <c r="K26">
        <v>1000</v>
      </c>
      <c r="L26">
        <v>5514000</v>
      </c>
      <c r="M26">
        <v>0</v>
      </c>
      <c r="N26" s="13">
        <v>0</v>
      </c>
    </row>
    <row r="27" spans="1:14" x14ac:dyDescent="0.2">
      <c r="A27" s="27">
        <v>1</v>
      </c>
      <c r="B27">
        <v>660000</v>
      </c>
      <c r="C27">
        <v>0</v>
      </c>
      <c r="D27">
        <v>0</v>
      </c>
      <c r="E27">
        <v>0</v>
      </c>
      <c r="F27">
        <v>0</v>
      </c>
      <c r="G27">
        <v>660000</v>
      </c>
      <c r="H27">
        <v>0</v>
      </c>
      <c r="I27" s="5">
        <v>0</v>
      </c>
      <c r="J27">
        <v>0</v>
      </c>
      <c r="K27">
        <v>1000</v>
      </c>
      <c r="L27">
        <v>85537</v>
      </c>
      <c r="M27">
        <v>0</v>
      </c>
      <c r="N27" s="13">
        <v>0</v>
      </c>
    </row>
    <row r="28" spans="1:14" x14ac:dyDescent="0.2">
      <c r="A28" s="27">
        <v>1</v>
      </c>
      <c r="B28">
        <v>758333</v>
      </c>
      <c r="C28">
        <v>0</v>
      </c>
      <c r="D28">
        <v>365894</v>
      </c>
      <c r="E28">
        <v>8711</v>
      </c>
      <c r="F28">
        <v>0</v>
      </c>
      <c r="G28">
        <v>1132937.9999999998</v>
      </c>
      <c r="H28">
        <v>160834</v>
      </c>
      <c r="I28" s="5">
        <v>0</v>
      </c>
      <c r="J28">
        <v>1000</v>
      </c>
      <c r="K28">
        <v>0</v>
      </c>
      <c r="L28">
        <v>0</v>
      </c>
      <c r="M28">
        <v>0</v>
      </c>
      <c r="N28" s="13">
        <v>0</v>
      </c>
    </row>
    <row r="29" spans="1:14" x14ac:dyDescent="0.2">
      <c r="A29" s="27">
        <v>1</v>
      </c>
      <c r="B29">
        <v>1800000</v>
      </c>
      <c r="C29">
        <v>0</v>
      </c>
      <c r="D29">
        <v>4155000</v>
      </c>
      <c r="E29">
        <v>20168</v>
      </c>
      <c r="F29">
        <v>0</v>
      </c>
      <c r="G29">
        <v>5975168</v>
      </c>
      <c r="H29">
        <v>1018980</v>
      </c>
      <c r="I29" s="5">
        <v>0</v>
      </c>
      <c r="J29">
        <v>1000</v>
      </c>
      <c r="K29">
        <v>1000</v>
      </c>
      <c r="L29">
        <v>23800</v>
      </c>
      <c r="M29">
        <v>0</v>
      </c>
      <c r="N29" s="13">
        <v>3300</v>
      </c>
    </row>
    <row r="30" spans="1:14" x14ac:dyDescent="0.2">
      <c r="A30" s="8">
        <v>0</v>
      </c>
      <c r="B30">
        <v>464260</v>
      </c>
      <c r="C30">
        <v>0</v>
      </c>
      <c r="D30">
        <v>205558</v>
      </c>
      <c r="E30">
        <v>4222</v>
      </c>
      <c r="F30">
        <v>0</v>
      </c>
      <c r="G30">
        <v>674040</v>
      </c>
      <c r="H30">
        <v>220247</v>
      </c>
      <c r="I30" s="5">
        <v>0</v>
      </c>
      <c r="J30">
        <v>1000</v>
      </c>
      <c r="K30">
        <v>1000</v>
      </c>
      <c r="L30">
        <v>4937812</v>
      </c>
      <c r="M30">
        <v>0</v>
      </c>
      <c r="N30" s="13">
        <v>0</v>
      </c>
    </row>
    <row r="31" spans="1:14" x14ac:dyDescent="0.2">
      <c r="A31" s="27">
        <v>1</v>
      </c>
      <c r="B31">
        <v>570000</v>
      </c>
      <c r="C31">
        <v>0</v>
      </c>
      <c r="D31">
        <v>228000</v>
      </c>
      <c r="E31">
        <v>0</v>
      </c>
      <c r="F31">
        <v>368000</v>
      </c>
      <c r="G31">
        <v>1166000</v>
      </c>
      <c r="H31">
        <v>0</v>
      </c>
      <c r="I31" s="5">
        <v>0</v>
      </c>
      <c r="J31">
        <v>0</v>
      </c>
      <c r="K31">
        <v>0</v>
      </c>
      <c r="L31">
        <v>0</v>
      </c>
      <c r="M31">
        <v>0</v>
      </c>
      <c r="N31" s="13">
        <v>0</v>
      </c>
    </row>
    <row r="32" spans="1:14" x14ac:dyDescent="0.2">
      <c r="A32" s="27">
        <v>1</v>
      </c>
      <c r="B32">
        <v>166634</v>
      </c>
      <c r="C32">
        <v>0</v>
      </c>
      <c r="D32">
        <v>300000</v>
      </c>
      <c r="E32">
        <v>3537</v>
      </c>
      <c r="F32">
        <v>0</v>
      </c>
      <c r="G32">
        <v>470171</v>
      </c>
      <c r="H32">
        <v>0</v>
      </c>
      <c r="I32" s="5">
        <v>0</v>
      </c>
      <c r="J32">
        <v>1000</v>
      </c>
      <c r="K32">
        <v>1000</v>
      </c>
      <c r="L32">
        <v>7646488</v>
      </c>
      <c r="M32">
        <v>0</v>
      </c>
      <c r="N32" s="13">
        <v>0</v>
      </c>
    </row>
    <row r="33" spans="1:14" x14ac:dyDescent="0.2">
      <c r="A33" s="8">
        <v>0</v>
      </c>
      <c r="B33">
        <v>123288</v>
      </c>
      <c r="C33">
        <v>0</v>
      </c>
      <c r="D33">
        <v>0</v>
      </c>
      <c r="E33">
        <v>1497</v>
      </c>
      <c r="F33">
        <v>0</v>
      </c>
      <c r="G33">
        <v>124785</v>
      </c>
      <c r="H33">
        <v>0</v>
      </c>
      <c r="I33" s="5">
        <v>780822</v>
      </c>
      <c r="J33">
        <v>0</v>
      </c>
      <c r="K33">
        <v>0</v>
      </c>
      <c r="L33">
        <v>0</v>
      </c>
      <c r="M33">
        <v>0</v>
      </c>
      <c r="N33" s="13">
        <v>0</v>
      </c>
    </row>
    <row r="34" spans="1:14" x14ac:dyDescent="0.2">
      <c r="A34" s="8">
        <v>0</v>
      </c>
      <c r="B34">
        <v>318469</v>
      </c>
      <c r="C34">
        <v>0</v>
      </c>
      <c r="D34">
        <v>830000</v>
      </c>
      <c r="E34">
        <v>10394</v>
      </c>
      <c r="F34">
        <v>0</v>
      </c>
      <c r="G34">
        <v>1158863</v>
      </c>
      <c r="H34">
        <v>39767</v>
      </c>
      <c r="I34" s="5">
        <v>0</v>
      </c>
      <c r="J34">
        <v>0</v>
      </c>
      <c r="K34">
        <v>0</v>
      </c>
      <c r="L34">
        <v>0</v>
      </c>
      <c r="M34">
        <v>0</v>
      </c>
      <c r="N34" s="13">
        <v>0</v>
      </c>
    </row>
    <row r="35" spans="1:14" x14ac:dyDescent="0.2">
      <c r="A35" s="8">
        <v>0</v>
      </c>
      <c r="B35">
        <v>346000</v>
      </c>
      <c r="C35">
        <v>0</v>
      </c>
      <c r="D35">
        <v>689000</v>
      </c>
      <c r="E35">
        <v>11000</v>
      </c>
      <c r="F35">
        <v>0</v>
      </c>
      <c r="G35">
        <v>1046000</v>
      </c>
      <c r="H35">
        <v>0</v>
      </c>
      <c r="I35" s="5">
        <v>0</v>
      </c>
      <c r="J35">
        <v>0</v>
      </c>
      <c r="K35">
        <v>1000</v>
      </c>
      <c r="L35">
        <v>800000</v>
      </c>
      <c r="M35">
        <v>0</v>
      </c>
      <c r="N35" s="13">
        <v>0</v>
      </c>
    </row>
    <row r="36" spans="1:14" x14ac:dyDescent="0.2">
      <c r="A36" s="27">
        <v>1</v>
      </c>
      <c r="B36">
        <v>1520000</v>
      </c>
      <c r="C36">
        <v>0</v>
      </c>
      <c r="D36">
        <v>1450688</v>
      </c>
      <c r="E36">
        <v>80679</v>
      </c>
      <c r="F36">
        <v>166667</v>
      </c>
      <c r="G36">
        <v>3218034</v>
      </c>
      <c r="H36">
        <v>115967</v>
      </c>
      <c r="I36" s="5">
        <v>0</v>
      </c>
      <c r="J36">
        <v>0</v>
      </c>
      <c r="K36">
        <v>1000</v>
      </c>
      <c r="L36">
        <v>586578</v>
      </c>
      <c r="M36">
        <v>47000</v>
      </c>
      <c r="N36" s="13">
        <v>24000</v>
      </c>
    </row>
    <row r="37" spans="1:14" x14ac:dyDescent="0.2">
      <c r="A37" s="8">
        <v>0</v>
      </c>
      <c r="B37">
        <v>335000</v>
      </c>
      <c r="C37">
        <v>0</v>
      </c>
      <c r="D37">
        <v>130000</v>
      </c>
      <c r="E37">
        <v>23000</v>
      </c>
      <c r="F37">
        <v>0</v>
      </c>
      <c r="G37">
        <v>488000</v>
      </c>
      <c r="H37">
        <v>0</v>
      </c>
      <c r="I37" s="5">
        <v>0</v>
      </c>
      <c r="J37">
        <v>0</v>
      </c>
      <c r="K37">
        <v>1000</v>
      </c>
      <c r="L37">
        <v>3158201</v>
      </c>
      <c r="M37">
        <v>0</v>
      </c>
      <c r="N37" s="13">
        <v>0</v>
      </c>
    </row>
    <row r="38" spans="1:14" x14ac:dyDescent="0.2">
      <c r="A38" s="27">
        <v>1</v>
      </c>
      <c r="B38">
        <v>1600000</v>
      </c>
      <c r="C38">
        <v>0</v>
      </c>
      <c r="D38">
        <v>4208000</v>
      </c>
      <c r="E38">
        <v>44000</v>
      </c>
      <c r="F38">
        <v>0</v>
      </c>
      <c r="G38">
        <v>5852000</v>
      </c>
      <c r="H38">
        <v>1614000</v>
      </c>
      <c r="I38" s="5">
        <v>0</v>
      </c>
      <c r="J38">
        <v>0</v>
      </c>
      <c r="K38">
        <v>1000</v>
      </c>
      <c r="L38">
        <v>160669</v>
      </c>
      <c r="M38">
        <v>68289</v>
      </c>
      <c r="N38" s="13">
        <v>160203</v>
      </c>
    </row>
    <row r="39" spans="1:14" x14ac:dyDescent="0.2">
      <c r="A39" s="27">
        <v>1</v>
      </c>
      <c r="B39">
        <v>663172</v>
      </c>
      <c r="C39">
        <v>0</v>
      </c>
      <c r="D39">
        <v>673974</v>
      </c>
      <c r="E39">
        <v>5104</v>
      </c>
      <c r="F39">
        <v>0</v>
      </c>
      <c r="G39">
        <v>1342250.0000000002</v>
      </c>
      <c r="H39">
        <v>1108075</v>
      </c>
      <c r="I39" s="5">
        <v>0</v>
      </c>
      <c r="J39">
        <v>0</v>
      </c>
      <c r="K39">
        <v>1000</v>
      </c>
      <c r="L39">
        <v>50080</v>
      </c>
      <c r="M39">
        <v>0</v>
      </c>
      <c r="N39" s="13">
        <v>56000</v>
      </c>
    </row>
    <row r="40" spans="1:14" x14ac:dyDescent="0.2">
      <c r="A40" s="8">
        <v>0</v>
      </c>
      <c r="B40">
        <v>100000</v>
      </c>
      <c r="C40">
        <v>0</v>
      </c>
      <c r="D40">
        <v>0</v>
      </c>
      <c r="E40">
        <v>0</v>
      </c>
      <c r="F40">
        <v>1150000</v>
      </c>
      <c r="G40">
        <v>1250000</v>
      </c>
      <c r="H40">
        <v>0</v>
      </c>
      <c r="I40" s="5">
        <v>120000</v>
      </c>
      <c r="J40">
        <v>0</v>
      </c>
      <c r="K40">
        <v>1000</v>
      </c>
      <c r="L40">
        <v>503770</v>
      </c>
      <c r="M40">
        <v>0</v>
      </c>
      <c r="N40" s="13">
        <v>0</v>
      </c>
    </row>
    <row r="41" spans="1:14" x14ac:dyDescent="0.2">
      <c r="A41" s="8">
        <v>0</v>
      </c>
      <c r="B41">
        <v>366177</v>
      </c>
      <c r="C41">
        <v>0</v>
      </c>
      <c r="D41">
        <v>150000</v>
      </c>
      <c r="E41">
        <v>0</v>
      </c>
      <c r="F41">
        <v>0</v>
      </c>
      <c r="G41">
        <v>516177</v>
      </c>
      <c r="H41">
        <v>0</v>
      </c>
      <c r="I41" s="5">
        <v>0</v>
      </c>
      <c r="J41">
        <v>0</v>
      </c>
      <c r="K41">
        <v>1000</v>
      </c>
      <c r="L41">
        <v>316834</v>
      </c>
      <c r="M41">
        <v>0</v>
      </c>
      <c r="N41" s="13">
        <v>0</v>
      </c>
    </row>
    <row r="42" spans="1:14" x14ac:dyDescent="0.2">
      <c r="A42" s="8">
        <v>0</v>
      </c>
      <c r="B42">
        <v>226000</v>
      </c>
      <c r="C42">
        <v>0</v>
      </c>
      <c r="D42">
        <v>0</v>
      </c>
      <c r="E42">
        <v>0</v>
      </c>
      <c r="F42">
        <v>0</v>
      </c>
      <c r="G42">
        <v>226000</v>
      </c>
      <c r="H42">
        <v>0</v>
      </c>
      <c r="I42" s="5">
        <v>0</v>
      </c>
      <c r="J42">
        <v>0</v>
      </c>
      <c r="K42">
        <v>1000</v>
      </c>
      <c r="L42">
        <v>2665516</v>
      </c>
      <c r="M42">
        <v>0</v>
      </c>
      <c r="N42" s="13">
        <v>0</v>
      </c>
    </row>
    <row r="43" spans="1:14" x14ac:dyDescent="0.2">
      <c r="A43" s="27">
        <v>1</v>
      </c>
      <c r="B43">
        <v>1200000</v>
      </c>
      <c r="C43">
        <v>0</v>
      </c>
      <c r="D43">
        <v>734400</v>
      </c>
      <c r="E43">
        <v>5244</v>
      </c>
      <c r="F43">
        <v>0</v>
      </c>
      <c r="G43">
        <v>1939644</v>
      </c>
      <c r="H43">
        <v>117519</v>
      </c>
      <c r="I43" s="5">
        <v>0</v>
      </c>
      <c r="J43">
        <v>0</v>
      </c>
      <c r="K43">
        <v>1000</v>
      </c>
      <c r="L43">
        <v>13694563</v>
      </c>
      <c r="M43">
        <v>0</v>
      </c>
      <c r="N43" s="13">
        <v>0</v>
      </c>
    </row>
    <row r="44" spans="1:14" x14ac:dyDescent="0.2">
      <c r="A44" s="27">
        <v>1</v>
      </c>
      <c r="B44">
        <v>351207</v>
      </c>
      <c r="C44">
        <v>0</v>
      </c>
      <c r="D44">
        <v>213380</v>
      </c>
      <c r="E44">
        <v>3779</v>
      </c>
      <c r="F44">
        <v>0</v>
      </c>
      <c r="G44">
        <v>568366</v>
      </c>
      <c r="H44">
        <v>0</v>
      </c>
      <c r="I44" s="5">
        <v>0</v>
      </c>
      <c r="J44">
        <v>0</v>
      </c>
      <c r="K44">
        <v>0</v>
      </c>
      <c r="L44">
        <v>0</v>
      </c>
      <c r="M44">
        <v>0</v>
      </c>
      <c r="N44" s="13">
        <v>0</v>
      </c>
    </row>
    <row r="45" spans="1:14" x14ac:dyDescent="0.2">
      <c r="A45" s="8">
        <v>0</v>
      </c>
      <c r="B45">
        <v>380000</v>
      </c>
      <c r="C45">
        <v>0</v>
      </c>
      <c r="D45">
        <v>67336</v>
      </c>
      <c r="E45">
        <v>0</v>
      </c>
      <c r="F45">
        <v>0</v>
      </c>
      <c r="G45">
        <v>447336</v>
      </c>
      <c r="H45">
        <v>0</v>
      </c>
      <c r="I45" s="5">
        <v>0</v>
      </c>
      <c r="J45">
        <v>0</v>
      </c>
      <c r="K45">
        <v>1000</v>
      </c>
      <c r="L45">
        <v>33206173.000000004</v>
      </c>
      <c r="M45">
        <v>0</v>
      </c>
      <c r="N45" s="13">
        <v>0</v>
      </c>
    </row>
    <row r="46" spans="1:14" x14ac:dyDescent="0.2">
      <c r="A46" s="27">
        <v>1</v>
      </c>
      <c r="B46">
        <v>304956</v>
      </c>
      <c r="C46">
        <v>1000</v>
      </c>
      <c r="D46">
        <v>150000</v>
      </c>
      <c r="E46">
        <v>11782</v>
      </c>
      <c r="F46">
        <v>0</v>
      </c>
      <c r="G46">
        <v>467738</v>
      </c>
      <c r="H46">
        <v>0</v>
      </c>
      <c r="I46" s="5">
        <v>0</v>
      </c>
      <c r="J46">
        <v>0</v>
      </c>
      <c r="K46">
        <v>0</v>
      </c>
      <c r="L46">
        <v>0</v>
      </c>
      <c r="M46">
        <v>0</v>
      </c>
      <c r="N46" s="13">
        <v>0</v>
      </c>
    </row>
    <row r="47" spans="1:14" x14ac:dyDescent="0.2">
      <c r="A47" s="27">
        <v>1</v>
      </c>
      <c r="B47">
        <v>756928</v>
      </c>
      <c r="C47">
        <v>0</v>
      </c>
      <c r="D47">
        <v>482923</v>
      </c>
      <c r="E47">
        <v>11934</v>
      </c>
      <c r="F47">
        <v>0</v>
      </c>
      <c r="G47">
        <v>1251785</v>
      </c>
      <c r="H47">
        <v>0</v>
      </c>
      <c r="I47" s="5">
        <v>0</v>
      </c>
      <c r="J47">
        <v>1000</v>
      </c>
      <c r="K47">
        <v>0</v>
      </c>
      <c r="L47">
        <v>0</v>
      </c>
      <c r="M47">
        <v>0</v>
      </c>
      <c r="N47" s="13">
        <v>0</v>
      </c>
    </row>
    <row r="48" spans="1:14" x14ac:dyDescent="0.2">
      <c r="A48" s="27">
        <v>1</v>
      </c>
      <c r="B48">
        <v>385625</v>
      </c>
      <c r="C48">
        <v>0</v>
      </c>
      <c r="D48">
        <v>404442</v>
      </c>
      <c r="E48">
        <v>32726.999999999996</v>
      </c>
      <c r="F48">
        <v>1884</v>
      </c>
      <c r="G48">
        <v>824678</v>
      </c>
      <c r="H48">
        <v>0</v>
      </c>
      <c r="I48" s="5">
        <v>0</v>
      </c>
      <c r="J48">
        <v>0</v>
      </c>
      <c r="K48">
        <v>0</v>
      </c>
      <c r="L48">
        <v>0</v>
      </c>
      <c r="M48">
        <v>0</v>
      </c>
      <c r="N48" s="13">
        <v>0</v>
      </c>
    </row>
    <row r="49" spans="1:14" x14ac:dyDescent="0.2">
      <c r="A49" s="8">
        <v>0</v>
      </c>
      <c r="B49">
        <v>378404</v>
      </c>
      <c r="C49">
        <v>0</v>
      </c>
      <c r="D49">
        <v>0</v>
      </c>
      <c r="E49">
        <v>17394</v>
      </c>
      <c r="F49">
        <v>0</v>
      </c>
      <c r="G49">
        <v>395798</v>
      </c>
      <c r="H49">
        <v>0</v>
      </c>
      <c r="I49" s="5">
        <v>641739</v>
      </c>
      <c r="J49">
        <v>0</v>
      </c>
      <c r="K49">
        <v>0</v>
      </c>
      <c r="L49">
        <v>0</v>
      </c>
      <c r="M49">
        <v>0</v>
      </c>
      <c r="N49" s="13">
        <v>0</v>
      </c>
    </row>
    <row r="50" spans="1:14" x14ac:dyDescent="0.2">
      <c r="A50" s="8">
        <v>0</v>
      </c>
      <c r="B50">
        <v>1545000</v>
      </c>
      <c r="C50">
        <v>0</v>
      </c>
      <c r="D50">
        <v>1000000</v>
      </c>
      <c r="E50">
        <v>0</v>
      </c>
      <c r="F50">
        <v>186000</v>
      </c>
      <c r="G50">
        <v>2731000</v>
      </c>
      <c r="H50">
        <v>1611000</v>
      </c>
      <c r="I50" s="5">
        <v>7443000</v>
      </c>
      <c r="J50">
        <v>1000</v>
      </c>
      <c r="K50">
        <v>1000</v>
      </c>
      <c r="L50">
        <v>635233</v>
      </c>
      <c r="M50">
        <v>0</v>
      </c>
      <c r="N50" s="13">
        <v>0</v>
      </c>
    </row>
    <row r="51" spans="1:14" x14ac:dyDescent="0.2">
      <c r="A51" s="8">
        <v>0</v>
      </c>
      <c r="B51">
        <v>255255</v>
      </c>
      <c r="C51">
        <v>0</v>
      </c>
      <c r="D51">
        <v>8000</v>
      </c>
      <c r="E51">
        <v>5765</v>
      </c>
      <c r="F51">
        <v>0</v>
      </c>
      <c r="G51">
        <v>269020</v>
      </c>
      <c r="H51">
        <v>0</v>
      </c>
      <c r="I51" s="5">
        <v>0</v>
      </c>
      <c r="J51">
        <v>0</v>
      </c>
      <c r="K51">
        <v>1000</v>
      </c>
      <c r="L51">
        <v>560571</v>
      </c>
      <c r="M51">
        <v>0</v>
      </c>
      <c r="N51" s="13">
        <v>0</v>
      </c>
    </row>
    <row r="52" spans="1:14" x14ac:dyDescent="0.2">
      <c r="A52" s="27">
        <v>1</v>
      </c>
      <c r="B52">
        <v>260399.99999999997</v>
      </c>
      <c r="C52">
        <v>0</v>
      </c>
      <c r="D52">
        <v>238000</v>
      </c>
      <c r="E52">
        <v>1950</v>
      </c>
      <c r="F52">
        <v>0</v>
      </c>
      <c r="G52">
        <v>500349.99999999994</v>
      </c>
      <c r="H52">
        <v>0</v>
      </c>
      <c r="I52" s="5">
        <v>0</v>
      </c>
      <c r="J52">
        <v>0</v>
      </c>
      <c r="K52">
        <v>0</v>
      </c>
      <c r="L52">
        <v>0</v>
      </c>
      <c r="M52">
        <v>0</v>
      </c>
      <c r="N52" s="13">
        <v>0</v>
      </c>
    </row>
    <row r="53" spans="1:14" x14ac:dyDescent="0.2">
      <c r="A53" s="27">
        <v>1</v>
      </c>
      <c r="B53">
        <v>364500</v>
      </c>
      <c r="C53">
        <v>0</v>
      </c>
      <c r="D53">
        <v>0</v>
      </c>
      <c r="E53">
        <v>4113</v>
      </c>
      <c r="F53">
        <v>0</v>
      </c>
      <c r="G53">
        <v>368613</v>
      </c>
      <c r="H53">
        <v>0</v>
      </c>
      <c r="I53" s="5">
        <v>0</v>
      </c>
      <c r="J53">
        <v>0</v>
      </c>
      <c r="K53">
        <v>1000</v>
      </c>
      <c r="L53">
        <v>20000</v>
      </c>
      <c r="M53">
        <v>0</v>
      </c>
      <c r="N53" s="13">
        <v>0</v>
      </c>
    </row>
    <row r="54" spans="1:14" x14ac:dyDescent="0.2">
      <c r="A54" s="27">
        <v>1</v>
      </c>
      <c r="B54">
        <v>1000000</v>
      </c>
      <c r="C54">
        <v>0</v>
      </c>
      <c r="D54">
        <v>660000</v>
      </c>
      <c r="E54">
        <v>21000</v>
      </c>
      <c r="F54">
        <v>0</v>
      </c>
      <c r="G54">
        <v>1681000</v>
      </c>
      <c r="H54">
        <v>154000</v>
      </c>
      <c r="I54" s="5">
        <v>0</v>
      </c>
      <c r="J54">
        <v>0</v>
      </c>
      <c r="K54">
        <v>1000</v>
      </c>
      <c r="L54">
        <v>221219</v>
      </c>
      <c r="M54">
        <v>0</v>
      </c>
      <c r="N54" s="13">
        <v>6316</v>
      </c>
    </row>
    <row r="55" spans="1:14" x14ac:dyDescent="0.2">
      <c r="A55" s="27">
        <v>1</v>
      </c>
      <c r="B55">
        <v>1000000</v>
      </c>
      <c r="C55">
        <v>0</v>
      </c>
      <c r="D55">
        <v>3140250</v>
      </c>
      <c r="E55">
        <v>27638</v>
      </c>
      <c r="F55">
        <v>0</v>
      </c>
      <c r="G55">
        <v>4167888</v>
      </c>
      <c r="H55">
        <v>453520</v>
      </c>
      <c r="I55" s="5">
        <v>0</v>
      </c>
      <c r="J55">
        <v>1000</v>
      </c>
      <c r="K55">
        <v>1000</v>
      </c>
      <c r="L55">
        <v>518706</v>
      </c>
      <c r="M55">
        <v>0</v>
      </c>
      <c r="N55" s="13">
        <v>0</v>
      </c>
    </row>
    <row r="56" spans="1:14" x14ac:dyDescent="0.2">
      <c r="A56" s="27">
        <v>1</v>
      </c>
      <c r="B56">
        <v>448546</v>
      </c>
      <c r="C56">
        <v>0</v>
      </c>
      <c r="D56">
        <v>85000</v>
      </c>
      <c r="E56">
        <v>452000</v>
      </c>
      <c r="F56">
        <v>0</v>
      </c>
      <c r="G56">
        <v>985546</v>
      </c>
      <c r="H56">
        <v>0</v>
      </c>
      <c r="I56" s="5">
        <v>0</v>
      </c>
      <c r="J56">
        <v>0</v>
      </c>
      <c r="K56">
        <v>1000</v>
      </c>
      <c r="L56">
        <v>1000</v>
      </c>
      <c r="M56">
        <v>1000</v>
      </c>
      <c r="N56" s="13">
        <v>1000</v>
      </c>
    </row>
    <row r="57" spans="1:14" x14ac:dyDescent="0.2">
      <c r="A57" s="27">
        <v>1</v>
      </c>
      <c r="B57">
        <v>1411175</v>
      </c>
      <c r="C57">
        <v>0</v>
      </c>
      <c r="D57">
        <v>312500</v>
      </c>
      <c r="E57">
        <v>3368</v>
      </c>
      <c r="F57">
        <v>0</v>
      </c>
      <c r="G57">
        <v>1727043</v>
      </c>
      <c r="H57">
        <v>159579</v>
      </c>
      <c r="I57" s="5">
        <v>114867</v>
      </c>
      <c r="J57">
        <v>0</v>
      </c>
      <c r="K57">
        <v>0</v>
      </c>
      <c r="L57" s="23">
        <v>0</v>
      </c>
      <c r="M57">
        <v>0</v>
      </c>
      <c r="N57" s="13">
        <v>0</v>
      </c>
    </row>
    <row r="58" spans="1:14" x14ac:dyDescent="0.2">
      <c r="A58" s="27">
        <v>1</v>
      </c>
      <c r="B58">
        <v>1363846</v>
      </c>
      <c r="C58">
        <v>0</v>
      </c>
      <c r="D58">
        <v>1500000</v>
      </c>
      <c r="E58">
        <v>12596</v>
      </c>
      <c r="F58">
        <v>0</v>
      </c>
      <c r="G58">
        <v>2876442</v>
      </c>
      <c r="H58">
        <v>2110850</v>
      </c>
      <c r="I58" s="5">
        <v>0</v>
      </c>
      <c r="J58">
        <v>0</v>
      </c>
      <c r="K58">
        <v>1000</v>
      </c>
      <c r="L58">
        <v>54601952</v>
      </c>
      <c r="M58">
        <v>8387466</v>
      </c>
      <c r="N58" s="13">
        <v>4822757</v>
      </c>
    </row>
    <row r="59" spans="1:14" x14ac:dyDescent="0.2">
      <c r="A59" s="8">
        <v>0</v>
      </c>
      <c r="B59">
        <v>1065912</v>
      </c>
      <c r="C59">
        <v>0</v>
      </c>
      <c r="D59">
        <v>0</v>
      </c>
      <c r="E59">
        <v>10301</v>
      </c>
      <c r="F59">
        <v>0</v>
      </c>
      <c r="G59">
        <v>1076213</v>
      </c>
      <c r="H59">
        <v>0</v>
      </c>
      <c r="I59" s="5">
        <v>0</v>
      </c>
      <c r="J59">
        <v>0</v>
      </c>
      <c r="K59">
        <v>1000</v>
      </c>
      <c r="L59">
        <v>11569</v>
      </c>
      <c r="M59">
        <v>0</v>
      </c>
      <c r="N59" s="13">
        <v>0</v>
      </c>
    </row>
    <row r="60" spans="1:14" x14ac:dyDescent="0.2">
      <c r="A60" s="8">
        <v>0</v>
      </c>
      <c r="B60">
        <v>1290000</v>
      </c>
      <c r="C60">
        <v>0</v>
      </c>
      <c r="D60">
        <v>375000</v>
      </c>
      <c r="E60">
        <v>0</v>
      </c>
      <c r="F60">
        <v>0</v>
      </c>
      <c r="G60">
        <v>1665000</v>
      </c>
      <c r="H60">
        <v>0</v>
      </c>
      <c r="I60" s="5">
        <v>0</v>
      </c>
      <c r="J60">
        <v>0</v>
      </c>
      <c r="K60">
        <v>0</v>
      </c>
      <c r="L60">
        <v>0</v>
      </c>
      <c r="M60">
        <v>0</v>
      </c>
      <c r="N60" s="13">
        <v>0</v>
      </c>
    </row>
    <row r="61" spans="1:14" x14ac:dyDescent="0.2">
      <c r="A61" s="8">
        <v>0</v>
      </c>
      <c r="B61">
        <v>460596</v>
      </c>
      <c r="C61">
        <v>0</v>
      </c>
      <c r="D61">
        <v>0</v>
      </c>
      <c r="E61">
        <v>23092</v>
      </c>
      <c r="F61">
        <v>0</v>
      </c>
      <c r="G61">
        <v>483688</v>
      </c>
      <c r="H61">
        <v>0</v>
      </c>
      <c r="I61" s="5">
        <v>0</v>
      </c>
      <c r="J61">
        <v>1000</v>
      </c>
      <c r="K61">
        <v>0</v>
      </c>
      <c r="L61">
        <v>0</v>
      </c>
      <c r="M61">
        <v>0</v>
      </c>
      <c r="N61" s="13">
        <v>0</v>
      </c>
    </row>
    <row r="62" spans="1:14" x14ac:dyDescent="0.2">
      <c r="A62" s="8">
        <v>0</v>
      </c>
      <c r="B62">
        <v>616666</v>
      </c>
      <c r="C62">
        <v>0</v>
      </c>
      <c r="D62">
        <v>100000</v>
      </c>
      <c r="E62">
        <v>7000</v>
      </c>
      <c r="F62">
        <v>0</v>
      </c>
      <c r="G62">
        <v>723666</v>
      </c>
      <c r="H62">
        <v>0</v>
      </c>
      <c r="I62" s="5">
        <v>0</v>
      </c>
      <c r="J62">
        <v>0</v>
      </c>
      <c r="K62">
        <v>1000</v>
      </c>
      <c r="L62">
        <v>31909407</v>
      </c>
      <c r="M62">
        <v>0</v>
      </c>
      <c r="N62" s="13">
        <v>0</v>
      </c>
    </row>
    <row r="63" spans="1:14" x14ac:dyDescent="0.2">
      <c r="A63" s="27">
        <v>1</v>
      </c>
      <c r="B63">
        <v>2465000</v>
      </c>
      <c r="C63">
        <v>100000</v>
      </c>
      <c r="D63">
        <v>4909184</v>
      </c>
      <c r="E63">
        <v>670863</v>
      </c>
      <c r="F63">
        <v>0</v>
      </c>
      <c r="G63">
        <v>8145047.0000000009</v>
      </c>
      <c r="H63">
        <v>0</v>
      </c>
      <c r="I63" s="5">
        <v>0</v>
      </c>
      <c r="J63">
        <v>0</v>
      </c>
      <c r="K63">
        <v>1000</v>
      </c>
      <c r="L63">
        <v>140959399</v>
      </c>
      <c r="M63">
        <v>0</v>
      </c>
      <c r="N63" s="13">
        <v>40000000</v>
      </c>
    </row>
    <row r="64" spans="1:14" x14ac:dyDescent="0.2">
      <c r="A64" s="8">
        <v>0</v>
      </c>
      <c r="B64">
        <v>300000</v>
      </c>
      <c r="C64">
        <v>0</v>
      </c>
      <c r="D64">
        <v>99181</v>
      </c>
      <c r="E64">
        <v>12511</v>
      </c>
      <c r="F64">
        <v>0</v>
      </c>
      <c r="G64">
        <v>411692</v>
      </c>
      <c r="H64">
        <v>24510</v>
      </c>
      <c r="I64" s="5">
        <v>0</v>
      </c>
      <c r="J64">
        <v>1000</v>
      </c>
      <c r="K64">
        <v>1000</v>
      </c>
      <c r="L64">
        <v>5302</v>
      </c>
      <c r="M64">
        <v>0</v>
      </c>
      <c r="N64" s="13">
        <v>0</v>
      </c>
    </row>
    <row r="65" spans="1:14" x14ac:dyDescent="0.2">
      <c r="A65" s="27">
        <v>1</v>
      </c>
      <c r="B65">
        <v>1100000</v>
      </c>
      <c r="C65">
        <v>0</v>
      </c>
      <c r="D65">
        <v>441100</v>
      </c>
      <c r="E65">
        <v>722</v>
      </c>
      <c r="F65">
        <v>0</v>
      </c>
      <c r="G65">
        <v>1541822</v>
      </c>
      <c r="H65">
        <v>1307886</v>
      </c>
      <c r="I65" s="5">
        <v>0</v>
      </c>
      <c r="J65">
        <v>0</v>
      </c>
      <c r="K65">
        <v>1000</v>
      </c>
      <c r="L65">
        <v>4088238</v>
      </c>
      <c r="M65">
        <v>0</v>
      </c>
      <c r="N65" s="13">
        <v>0</v>
      </c>
    </row>
    <row r="66" spans="1:14" x14ac:dyDescent="0.2">
      <c r="A66" s="27">
        <v>1</v>
      </c>
      <c r="B66">
        <v>356512</v>
      </c>
      <c r="C66">
        <v>0</v>
      </c>
      <c r="D66">
        <v>156207</v>
      </c>
      <c r="E66">
        <v>2136</v>
      </c>
      <c r="F66">
        <v>0</v>
      </c>
      <c r="G66">
        <v>514855</v>
      </c>
      <c r="H66">
        <v>56234</v>
      </c>
      <c r="I66" s="5">
        <v>0</v>
      </c>
      <c r="J66">
        <v>0</v>
      </c>
      <c r="K66">
        <v>1000</v>
      </c>
      <c r="L66">
        <v>11000</v>
      </c>
      <c r="M66">
        <v>0</v>
      </c>
      <c r="N66" s="13">
        <v>0</v>
      </c>
    </row>
    <row r="67" spans="1:14" x14ac:dyDescent="0.2">
      <c r="A67" s="8">
        <v>0</v>
      </c>
      <c r="B67">
        <v>415000</v>
      </c>
      <c r="C67">
        <v>0</v>
      </c>
      <c r="D67">
        <v>48000</v>
      </c>
      <c r="E67">
        <v>10000</v>
      </c>
      <c r="F67">
        <v>0</v>
      </c>
      <c r="G67">
        <v>473000</v>
      </c>
      <c r="H67">
        <v>0</v>
      </c>
      <c r="I67" s="5">
        <v>0</v>
      </c>
      <c r="J67">
        <v>0</v>
      </c>
      <c r="K67">
        <v>1000</v>
      </c>
      <c r="L67">
        <v>375000</v>
      </c>
      <c r="M67">
        <v>0</v>
      </c>
      <c r="N67" s="13">
        <v>0</v>
      </c>
    </row>
    <row r="68" spans="1:14" x14ac:dyDescent="0.2">
      <c r="A68" s="8">
        <v>0</v>
      </c>
      <c r="B68">
        <v>1500000</v>
      </c>
      <c r="C68">
        <v>0</v>
      </c>
      <c r="D68">
        <v>1196000</v>
      </c>
      <c r="E68">
        <v>0</v>
      </c>
      <c r="F68">
        <v>0</v>
      </c>
      <c r="G68">
        <v>2696000</v>
      </c>
      <c r="H68">
        <v>0</v>
      </c>
      <c r="I68" s="5">
        <v>0</v>
      </c>
      <c r="J68">
        <v>0</v>
      </c>
      <c r="K68">
        <v>1000</v>
      </c>
      <c r="L68">
        <v>316173836</v>
      </c>
      <c r="M68">
        <v>2986062</v>
      </c>
      <c r="N68" s="13">
        <v>0</v>
      </c>
    </row>
    <row r="69" spans="1:14" x14ac:dyDescent="0.2">
      <c r="A69" s="27">
        <v>1</v>
      </c>
      <c r="B69">
        <v>1125000</v>
      </c>
      <c r="C69">
        <v>0</v>
      </c>
      <c r="D69">
        <v>957000</v>
      </c>
      <c r="E69">
        <v>84000</v>
      </c>
      <c r="F69">
        <v>0</v>
      </c>
      <c r="G69">
        <v>2166000</v>
      </c>
      <c r="H69">
        <v>106000</v>
      </c>
      <c r="I69" s="5">
        <v>351000</v>
      </c>
      <c r="J69">
        <v>1000</v>
      </c>
      <c r="K69">
        <v>0</v>
      </c>
      <c r="L69">
        <v>0</v>
      </c>
      <c r="M69">
        <v>0</v>
      </c>
      <c r="N69" s="13">
        <v>0</v>
      </c>
    </row>
    <row r="70" spans="1:14" x14ac:dyDescent="0.2">
      <c r="A70" s="27">
        <v>1</v>
      </c>
      <c r="B70">
        <v>641000</v>
      </c>
      <c r="C70">
        <v>0</v>
      </c>
      <c r="D70">
        <v>700000</v>
      </c>
      <c r="E70">
        <v>0</v>
      </c>
      <c r="F70">
        <v>0</v>
      </c>
      <c r="G70">
        <v>1341000</v>
      </c>
      <c r="H70">
        <v>0</v>
      </c>
      <c r="I70" s="5">
        <v>0</v>
      </c>
      <c r="J70">
        <v>0</v>
      </c>
      <c r="K70">
        <v>1000</v>
      </c>
      <c r="L70">
        <v>48680000</v>
      </c>
      <c r="M70">
        <v>0</v>
      </c>
      <c r="N70" s="13">
        <v>0</v>
      </c>
    </row>
    <row r="71" spans="1:14" x14ac:dyDescent="0.2">
      <c r="A71" s="8">
        <v>0</v>
      </c>
      <c r="B71">
        <v>440000</v>
      </c>
      <c r="C71">
        <v>0</v>
      </c>
      <c r="D71">
        <v>70000</v>
      </c>
      <c r="E71">
        <v>9966</v>
      </c>
      <c r="F71">
        <v>142400</v>
      </c>
      <c r="G71">
        <v>662366</v>
      </c>
      <c r="H71">
        <v>0</v>
      </c>
      <c r="I71" s="5">
        <v>0</v>
      </c>
      <c r="J71">
        <v>0</v>
      </c>
      <c r="K71">
        <v>1000</v>
      </c>
      <c r="L71">
        <v>159665</v>
      </c>
      <c r="M71">
        <v>0</v>
      </c>
      <c r="N71" s="13">
        <v>13945</v>
      </c>
    </row>
    <row r="72" spans="1:14" x14ac:dyDescent="0.2">
      <c r="A72" s="27">
        <v>1</v>
      </c>
      <c r="B72">
        <v>670000</v>
      </c>
      <c r="C72">
        <v>0</v>
      </c>
      <c r="D72">
        <v>325000</v>
      </c>
      <c r="E72">
        <v>12959</v>
      </c>
      <c r="F72">
        <v>0</v>
      </c>
      <c r="G72">
        <v>1007959</v>
      </c>
      <c r="H72">
        <v>147651</v>
      </c>
      <c r="I72" s="5">
        <v>0</v>
      </c>
      <c r="J72">
        <v>0</v>
      </c>
      <c r="K72">
        <v>0</v>
      </c>
      <c r="L72">
        <v>0</v>
      </c>
      <c r="M72">
        <v>0</v>
      </c>
      <c r="N72" s="13">
        <v>0</v>
      </c>
    </row>
    <row r="73" spans="1:14" x14ac:dyDescent="0.2">
      <c r="A73" s="27">
        <v>1</v>
      </c>
      <c r="B73">
        <v>703611</v>
      </c>
      <c r="C73">
        <v>0</v>
      </c>
      <c r="D73">
        <v>2000000</v>
      </c>
      <c r="E73">
        <v>12354</v>
      </c>
      <c r="F73">
        <v>83600</v>
      </c>
      <c r="G73">
        <v>2799564.9999999995</v>
      </c>
      <c r="H73">
        <v>227144</v>
      </c>
      <c r="I73" s="5">
        <v>0</v>
      </c>
      <c r="J73">
        <v>1000</v>
      </c>
      <c r="K73">
        <v>1000</v>
      </c>
      <c r="L73">
        <v>300000</v>
      </c>
      <c r="M73">
        <v>114000</v>
      </c>
      <c r="N73" s="13">
        <v>100000</v>
      </c>
    </row>
    <row r="74" spans="1:14" x14ac:dyDescent="0.2">
      <c r="A74" s="27">
        <v>1</v>
      </c>
      <c r="B74">
        <v>811000</v>
      </c>
      <c r="C74">
        <v>10000</v>
      </c>
      <c r="D74">
        <v>0</v>
      </c>
      <c r="E74">
        <v>7000</v>
      </c>
      <c r="F74">
        <v>0</v>
      </c>
      <c r="G74">
        <v>828000</v>
      </c>
      <c r="H74">
        <v>29000</v>
      </c>
      <c r="I74" s="5">
        <v>0</v>
      </c>
      <c r="J74">
        <v>0</v>
      </c>
      <c r="K74">
        <v>0</v>
      </c>
      <c r="L74">
        <v>0</v>
      </c>
      <c r="M74">
        <v>0</v>
      </c>
      <c r="N74" s="13">
        <v>0</v>
      </c>
    </row>
    <row r="75" spans="1:14" x14ac:dyDescent="0.2">
      <c r="A75" s="27">
        <v>1</v>
      </c>
      <c r="B75">
        <v>2300000</v>
      </c>
      <c r="C75">
        <v>0</v>
      </c>
      <c r="D75">
        <v>9512527</v>
      </c>
      <c r="E75">
        <v>72601</v>
      </c>
      <c r="F75">
        <v>27801</v>
      </c>
      <c r="G75">
        <v>11912929</v>
      </c>
      <c r="H75">
        <v>0</v>
      </c>
      <c r="I75" s="5">
        <v>0</v>
      </c>
      <c r="J75">
        <v>0</v>
      </c>
      <c r="K75">
        <v>0</v>
      </c>
      <c r="L75">
        <v>0</v>
      </c>
      <c r="M75">
        <v>0</v>
      </c>
      <c r="N75" s="13">
        <v>0</v>
      </c>
    </row>
    <row r="76" spans="1:14" x14ac:dyDescent="0.2">
      <c r="A76" s="27">
        <v>1</v>
      </c>
      <c r="B76">
        <v>993299</v>
      </c>
      <c r="C76">
        <v>0</v>
      </c>
      <c r="D76">
        <v>612000</v>
      </c>
      <c r="E76">
        <v>23832</v>
      </c>
      <c r="F76">
        <v>0</v>
      </c>
      <c r="G76">
        <v>1629131</v>
      </c>
      <c r="H76">
        <v>0</v>
      </c>
      <c r="I76" s="5">
        <v>53580</v>
      </c>
      <c r="J76">
        <v>0</v>
      </c>
      <c r="K76">
        <v>1000</v>
      </c>
      <c r="L76">
        <v>1563302</v>
      </c>
      <c r="M76">
        <v>2862520</v>
      </c>
      <c r="N76" s="13">
        <v>2763302</v>
      </c>
    </row>
    <row r="77" spans="1:14" x14ac:dyDescent="0.2">
      <c r="A77" s="27">
        <v>1</v>
      </c>
      <c r="B77">
        <v>81000</v>
      </c>
      <c r="C77">
        <v>82000</v>
      </c>
      <c r="D77">
        <v>9000</v>
      </c>
      <c r="E77">
        <v>0</v>
      </c>
      <c r="F77">
        <v>0</v>
      </c>
      <c r="G77">
        <v>172000</v>
      </c>
      <c r="H77">
        <v>0</v>
      </c>
      <c r="I77" s="5">
        <v>0</v>
      </c>
      <c r="J77">
        <v>0</v>
      </c>
      <c r="K77">
        <v>0</v>
      </c>
      <c r="L77">
        <v>0</v>
      </c>
      <c r="M77">
        <v>0</v>
      </c>
      <c r="N77" s="13">
        <v>0</v>
      </c>
    </row>
    <row r="78" spans="1:14" x14ac:dyDescent="0.2">
      <c r="A78" s="27">
        <v>1</v>
      </c>
      <c r="B78">
        <v>241244</v>
      </c>
      <c r="C78">
        <v>11268</v>
      </c>
      <c r="D78">
        <v>35000</v>
      </c>
      <c r="E78">
        <v>28231</v>
      </c>
      <c r="F78">
        <v>0</v>
      </c>
      <c r="G78">
        <v>315743</v>
      </c>
      <c r="H78">
        <v>1882080</v>
      </c>
      <c r="I78" s="5">
        <v>0</v>
      </c>
      <c r="J78">
        <v>0</v>
      </c>
      <c r="K78">
        <v>0</v>
      </c>
      <c r="L78">
        <v>0</v>
      </c>
      <c r="M78">
        <v>0</v>
      </c>
      <c r="N78" s="13">
        <v>0</v>
      </c>
    </row>
    <row r="79" spans="1:14" x14ac:dyDescent="0.2">
      <c r="A79" s="27">
        <v>1</v>
      </c>
      <c r="B79">
        <v>970000</v>
      </c>
      <c r="C79">
        <v>0</v>
      </c>
      <c r="D79">
        <v>753000</v>
      </c>
      <c r="E79">
        <v>20000</v>
      </c>
      <c r="F79">
        <v>0</v>
      </c>
      <c r="G79">
        <v>1743000</v>
      </c>
      <c r="H79">
        <v>2030000</v>
      </c>
      <c r="I79" s="5">
        <v>0</v>
      </c>
      <c r="J79">
        <v>0</v>
      </c>
      <c r="K79">
        <v>1000</v>
      </c>
      <c r="L79">
        <v>782741</v>
      </c>
      <c r="M79">
        <v>288148</v>
      </c>
      <c r="N79" s="13">
        <v>667010</v>
      </c>
    </row>
    <row r="80" spans="1:14" x14ac:dyDescent="0.2">
      <c r="A80" s="27">
        <v>1</v>
      </c>
      <c r="B80">
        <v>375000</v>
      </c>
      <c r="C80">
        <v>0</v>
      </c>
      <c r="D80">
        <v>0</v>
      </c>
      <c r="E80">
        <v>0</v>
      </c>
      <c r="F80">
        <v>20000</v>
      </c>
      <c r="G80">
        <v>395000</v>
      </c>
      <c r="H80">
        <v>41000</v>
      </c>
      <c r="I80" s="5">
        <v>0</v>
      </c>
      <c r="J80">
        <v>0</v>
      </c>
      <c r="K80">
        <v>0</v>
      </c>
      <c r="L80">
        <v>0</v>
      </c>
      <c r="M80">
        <v>0</v>
      </c>
      <c r="N80" s="13">
        <v>0</v>
      </c>
    </row>
    <row r="81" spans="1:14" x14ac:dyDescent="0.2">
      <c r="A81" s="27">
        <v>1</v>
      </c>
      <c r="B81">
        <v>462704</v>
      </c>
      <c r="C81">
        <v>0</v>
      </c>
      <c r="D81">
        <v>0</v>
      </c>
      <c r="E81">
        <v>11281</v>
      </c>
      <c r="F81">
        <v>204800</v>
      </c>
      <c r="G81">
        <v>678785.00000000012</v>
      </c>
      <c r="H81">
        <v>0</v>
      </c>
      <c r="I81" s="5">
        <v>0</v>
      </c>
      <c r="J81">
        <v>0</v>
      </c>
      <c r="K81">
        <v>1000</v>
      </c>
      <c r="L81">
        <v>19308</v>
      </c>
      <c r="M81">
        <v>0</v>
      </c>
      <c r="N81" s="13">
        <v>1500000</v>
      </c>
    </row>
    <row r="82" spans="1:14" x14ac:dyDescent="0.2">
      <c r="A82" s="8">
        <v>0</v>
      </c>
      <c r="B82">
        <v>550000</v>
      </c>
      <c r="C82">
        <v>0</v>
      </c>
      <c r="D82">
        <v>9859180</v>
      </c>
      <c r="E82">
        <v>0</v>
      </c>
      <c r="F82">
        <v>0</v>
      </c>
      <c r="G82">
        <v>10409180</v>
      </c>
      <c r="H82">
        <v>10503380</v>
      </c>
      <c r="I82" s="5">
        <v>0</v>
      </c>
      <c r="J82">
        <v>1000</v>
      </c>
      <c r="K82">
        <v>1000</v>
      </c>
      <c r="L82">
        <v>14325330</v>
      </c>
      <c r="M82">
        <v>0</v>
      </c>
      <c r="N82" s="13">
        <v>0</v>
      </c>
    </row>
    <row r="83" spans="1:14" x14ac:dyDescent="0.2">
      <c r="A83" s="27">
        <v>1</v>
      </c>
      <c r="B83">
        <v>1289000</v>
      </c>
      <c r="C83">
        <v>0</v>
      </c>
      <c r="D83">
        <v>0</v>
      </c>
      <c r="E83">
        <v>16000</v>
      </c>
      <c r="F83">
        <v>0</v>
      </c>
      <c r="G83">
        <v>1305000</v>
      </c>
      <c r="H83">
        <v>1566000</v>
      </c>
      <c r="I83" s="5">
        <v>6936000</v>
      </c>
      <c r="J83">
        <v>1000</v>
      </c>
      <c r="K83">
        <v>1000</v>
      </c>
      <c r="L83">
        <v>3957152</v>
      </c>
      <c r="M83">
        <v>0</v>
      </c>
      <c r="N83" s="13">
        <v>1957152</v>
      </c>
    </row>
    <row r="84" spans="1:14" x14ac:dyDescent="0.2">
      <c r="A84" s="27">
        <v>1</v>
      </c>
      <c r="B84">
        <v>1085000</v>
      </c>
      <c r="C84">
        <v>0</v>
      </c>
      <c r="D84">
        <v>582500</v>
      </c>
      <c r="E84">
        <v>56151</v>
      </c>
      <c r="F84">
        <v>0</v>
      </c>
      <c r="G84">
        <v>1723651</v>
      </c>
      <c r="H84">
        <v>475186</v>
      </c>
      <c r="I84" s="5">
        <v>0</v>
      </c>
      <c r="J84">
        <v>0</v>
      </c>
      <c r="K84">
        <v>0</v>
      </c>
      <c r="L84">
        <v>0</v>
      </c>
      <c r="M84">
        <v>0</v>
      </c>
      <c r="N84" s="13">
        <v>0</v>
      </c>
    </row>
    <row r="85" spans="1:14" x14ac:dyDescent="0.2">
      <c r="A85" s="8">
        <v>0</v>
      </c>
      <c r="B85">
        <v>460000</v>
      </c>
      <c r="C85">
        <v>0</v>
      </c>
      <c r="D85">
        <v>0</v>
      </c>
      <c r="E85">
        <v>0</v>
      </c>
      <c r="F85">
        <v>0</v>
      </c>
      <c r="G85">
        <v>460000</v>
      </c>
      <c r="H85">
        <v>0</v>
      </c>
      <c r="I85" s="5">
        <v>0</v>
      </c>
      <c r="J85">
        <v>0</v>
      </c>
      <c r="K85">
        <v>1000</v>
      </c>
      <c r="L85">
        <v>915600</v>
      </c>
      <c r="M85">
        <v>0</v>
      </c>
      <c r="N85" s="13">
        <v>0</v>
      </c>
    </row>
    <row r="86" spans="1:14" x14ac:dyDescent="0.2">
      <c r="A86" s="27">
        <v>1</v>
      </c>
      <c r="B86">
        <v>617963</v>
      </c>
      <c r="C86">
        <v>0</v>
      </c>
      <c r="D86">
        <v>0</v>
      </c>
      <c r="E86">
        <v>4725</v>
      </c>
      <c r="F86">
        <v>0</v>
      </c>
      <c r="G86">
        <v>622688</v>
      </c>
      <c r="H86">
        <v>0</v>
      </c>
      <c r="I86" s="5">
        <v>0</v>
      </c>
      <c r="J86">
        <v>1000</v>
      </c>
      <c r="K86">
        <v>1000</v>
      </c>
      <c r="L86">
        <v>316050</v>
      </c>
      <c r="M86">
        <v>0</v>
      </c>
      <c r="N86" s="13">
        <v>0</v>
      </c>
    </row>
    <row r="87" spans="1:14" x14ac:dyDescent="0.2">
      <c r="A87" s="8">
        <v>0</v>
      </c>
      <c r="B87">
        <v>1838800</v>
      </c>
      <c r="C87">
        <v>10400</v>
      </c>
      <c r="D87">
        <v>0</v>
      </c>
      <c r="E87">
        <v>0</v>
      </c>
      <c r="F87">
        <v>0</v>
      </c>
      <c r="G87">
        <v>1849200</v>
      </c>
      <c r="H87">
        <v>0</v>
      </c>
      <c r="I87" s="5">
        <v>0</v>
      </c>
      <c r="J87">
        <v>0</v>
      </c>
      <c r="K87">
        <v>1000</v>
      </c>
      <c r="L87">
        <v>23312</v>
      </c>
      <c r="M87">
        <v>0</v>
      </c>
      <c r="N87" s="13">
        <v>3235549</v>
      </c>
    </row>
    <row r="88" spans="1:14" x14ac:dyDescent="0.2">
      <c r="A88" s="8">
        <v>0</v>
      </c>
      <c r="B88">
        <v>500000</v>
      </c>
      <c r="C88">
        <v>0</v>
      </c>
      <c r="D88">
        <v>0</v>
      </c>
      <c r="E88">
        <v>0</v>
      </c>
      <c r="F88">
        <v>31208</v>
      </c>
      <c r="G88">
        <v>531208</v>
      </c>
      <c r="H88">
        <v>0</v>
      </c>
      <c r="I88" s="5">
        <v>0</v>
      </c>
      <c r="J88">
        <v>0</v>
      </c>
      <c r="K88">
        <v>0</v>
      </c>
      <c r="L88">
        <v>0</v>
      </c>
      <c r="M88">
        <v>0</v>
      </c>
      <c r="N88" s="13">
        <v>0</v>
      </c>
    </row>
    <row r="89" spans="1:14" x14ac:dyDescent="0.2">
      <c r="A89" s="8">
        <v>0</v>
      </c>
      <c r="B89">
        <v>353750</v>
      </c>
      <c r="C89">
        <v>0</v>
      </c>
      <c r="D89">
        <v>108298</v>
      </c>
      <c r="E89">
        <v>4975</v>
      </c>
      <c r="F89">
        <v>0</v>
      </c>
      <c r="G89">
        <v>467023</v>
      </c>
      <c r="H89">
        <v>0</v>
      </c>
      <c r="I89" s="5">
        <v>0</v>
      </c>
      <c r="J89">
        <v>1000</v>
      </c>
      <c r="K89">
        <v>1000</v>
      </c>
      <c r="L89">
        <v>44202</v>
      </c>
      <c r="M89">
        <v>4434</v>
      </c>
      <c r="N89" s="13">
        <v>10000</v>
      </c>
    </row>
    <row r="90" spans="1:14" x14ac:dyDescent="0.2">
      <c r="A90" s="8">
        <v>0</v>
      </c>
      <c r="B90">
        <v>330000</v>
      </c>
      <c r="C90">
        <v>0</v>
      </c>
      <c r="D90">
        <v>310000</v>
      </c>
      <c r="E90">
        <v>0</v>
      </c>
      <c r="F90">
        <v>0</v>
      </c>
      <c r="G90">
        <v>640000</v>
      </c>
      <c r="H90">
        <v>0</v>
      </c>
      <c r="I90" s="5">
        <v>0</v>
      </c>
      <c r="J90">
        <v>1000</v>
      </c>
      <c r="K90">
        <v>0</v>
      </c>
      <c r="L90">
        <v>0</v>
      </c>
      <c r="M90">
        <v>0</v>
      </c>
      <c r="N90" s="13">
        <v>0</v>
      </c>
    </row>
    <row r="91" spans="1:14" x14ac:dyDescent="0.2">
      <c r="A91" s="27">
        <v>1</v>
      </c>
      <c r="B91">
        <v>2060000</v>
      </c>
      <c r="C91">
        <v>25000</v>
      </c>
      <c r="D91">
        <v>2368122</v>
      </c>
      <c r="E91">
        <v>128580.99999999999</v>
      </c>
      <c r="F91">
        <v>0</v>
      </c>
      <c r="G91">
        <v>4581702.9999999991</v>
      </c>
      <c r="H91">
        <v>504570</v>
      </c>
      <c r="I91" s="5">
        <v>0</v>
      </c>
      <c r="J91">
        <v>0</v>
      </c>
      <c r="K91">
        <v>1000</v>
      </c>
      <c r="L91">
        <v>1984658</v>
      </c>
      <c r="M91">
        <v>0</v>
      </c>
      <c r="N91" s="13">
        <v>0</v>
      </c>
    </row>
    <row r="92" spans="1:14" ht="17" thickBot="1" x14ac:dyDescent="0.25">
      <c r="A92" s="28">
        <v>1</v>
      </c>
      <c r="B92" s="16">
        <v>292500</v>
      </c>
      <c r="C92" s="16">
        <v>0</v>
      </c>
      <c r="D92" s="16">
        <v>55834</v>
      </c>
      <c r="E92" s="16">
        <v>8621</v>
      </c>
      <c r="F92" s="16">
        <v>0</v>
      </c>
      <c r="G92" s="16">
        <v>356955</v>
      </c>
      <c r="H92" s="16">
        <v>0</v>
      </c>
      <c r="I92" s="17">
        <v>0</v>
      </c>
      <c r="J92" s="16">
        <v>0</v>
      </c>
      <c r="K92" s="16">
        <v>1000</v>
      </c>
      <c r="L92" s="16">
        <v>4000</v>
      </c>
      <c r="M92" s="16">
        <v>0</v>
      </c>
      <c r="N92" s="1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Aziende.di.partenza</vt:lpstr>
      <vt:lpstr>Dati_CEO</vt:lpstr>
      <vt:lpstr>Calcolo media</vt:lpstr>
      <vt:lpstr>Grafico combinato</vt:lpstr>
      <vt:lpstr>Grafico combinato (2)</vt:lpstr>
      <vt:lpstr>Dati_CEO (2)</vt:lpstr>
      <vt:lpstr>Formattazione_per_STATA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2022-11-05T17:46:41Z</dcterms:created>
  <dcterms:modified xsi:type="dcterms:W3CDTF">2023-06-28T22:33:34Z</dcterms:modified>
</cp:coreProperties>
</file>