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C679C7F6-3D97-4E2C-B544-07032D5EA3E2}" xr6:coauthVersionLast="47" xr6:coauthVersionMax="47" xr10:uidLastSave="{00000000-0000-0000-0000-000000000000}"/>
  <bookViews>
    <workbookView xWindow="-108" yWindow="-108" windowWidth="23256" windowHeight="12456" tabRatio="921" firstSheet="2" activeTab="8" xr2:uid="{FC727A89-B4F1-4307-A66E-A40EC0A27C26}"/>
  </bookViews>
  <sheets>
    <sheet name="306_info" sheetId="4" r:id="rId1"/>
    <sheet name="Materiali aula" sheetId="3" r:id="rId2"/>
    <sheet name="Electric lighting" sheetId="1" r:id="rId3"/>
    <sheet name="Clear Sky" sheetId="5" r:id="rId4"/>
    <sheet name="Electric lighting+Clear Sky" sheetId="7" r:id="rId5"/>
    <sheet name="LN+LA_CS" sheetId="9" r:id="rId6"/>
    <sheet name="Overcast Sky" sheetId="6" r:id="rId7"/>
    <sheet name="Electric lighiting+Overcast Sky" sheetId="8" r:id="rId8"/>
    <sheet name="LN+LA_OS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" l="1"/>
  <c r="U2" i="10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T4" i="10"/>
  <c r="C4" i="10"/>
  <c r="U3" i="10"/>
  <c r="C3" i="10"/>
  <c r="U4" i="10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34" i="9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B62" i="7"/>
  <c r="B61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B30" i="7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2" i="9"/>
  <c r="T4" i="9"/>
  <c r="U3" i="9" s="1"/>
  <c r="C30" i="1"/>
  <c r="G30" i="1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B30" i="6"/>
  <c r="Y4" i="7"/>
  <c r="Z4" i="7"/>
  <c r="Y5" i="7"/>
  <c r="Z5" i="7"/>
  <c r="Y6" i="7"/>
  <c r="Z6" i="7"/>
  <c r="Y7" i="7"/>
  <c r="Z7" i="7"/>
  <c r="Y8" i="7"/>
  <c r="Z8" i="7"/>
  <c r="Y9" i="7"/>
  <c r="Z9" i="7"/>
  <c r="Y10" i="7"/>
  <c r="Z10" i="7"/>
  <c r="Y11" i="7"/>
  <c r="Z11" i="7"/>
  <c r="Y12" i="7"/>
  <c r="Z12" i="7"/>
  <c r="Y13" i="7"/>
  <c r="Z13" i="7"/>
  <c r="Y14" i="7"/>
  <c r="Z14" i="7"/>
  <c r="Y15" i="7"/>
  <c r="Z15" i="7"/>
  <c r="Y16" i="7"/>
  <c r="Z16" i="7"/>
  <c r="Y17" i="7"/>
  <c r="Z17" i="7"/>
  <c r="Y18" i="7"/>
  <c r="Z18" i="7"/>
  <c r="Y19" i="7"/>
  <c r="Z19" i="7"/>
  <c r="Y20" i="7"/>
  <c r="Z20" i="7"/>
  <c r="Y21" i="7"/>
  <c r="Z21" i="7"/>
  <c r="Y22" i="7"/>
  <c r="Z22" i="7"/>
  <c r="Y23" i="7"/>
  <c r="Z23" i="7"/>
  <c r="Y24" i="7"/>
  <c r="Z24" i="7"/>
  <c r="Y25" i="7"/>
  <c r="Z25" i="7"/>
  <c r="Y26" i="7"/>
  <c r="Z26" i="7"/>
  <c r="Y27" i="7"/>
  <c r="Z27" i="7"/>
  <c r="Y28" i="7"/>
  <c r="Z28" i="7"/>
  <c r="Y29" i="7"/>
  <c r="Z29" i="7"/>
  <c r="Z3" i="7"/>
  <c r="Y3" i="7"/>
  <c r="X3" i="7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B30" i="5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B3" i="8"/>
  <c r="C3" i="7"/>
  <c r="D3" i="7"/>
  <c r="E3" i="7"/>
  <c r="F3" i="7"/>
  <c r="G3" i="7"/>
  <c r="H3" i="7"/>
  <c r="I3" i="7"/>
  <c r="J3" i="7"/>
  <c r="K3" i="7"/>
  <c r="L3" i="7"/>
  <c r="M3" i="7"/>
  <c r="N3" i="7"/>
  <c r="P3" i="7"/>
  <c r="Q3" i="7"/>
  <c r="R3" i="7"/>
  <c r="S3" i="7"/>
  <c r="T3" i="7"/>
  <c r="U3" i="7"/>
  <c r="V3" i="7"/>
  <c r="W3" i="7"/>
  <c r="AA3" i="7"/>
  <c r="AB3" i="7"/>
  <c r="AC3" i="7"/>
  <c r="AD3" i="7"/>
  <c r="AE3" i="7"/>
  <c r="C4" i="7"/>
  <c r="D4" i="7"/>
  <c r="E4" i="7"/>
  <c r="F4" i="7"/>
  <c r="G4" i="7"/>
  <c r="H4" i="7"/>
  <c r="I4" i="7"/>
  <c r="J4" i="7"/>
  <c r="K4" i="7"/>
  <c r="L4" i="7"/>
  <c r="M4" i="7"/>
  <c r="N4" i="7"/>
  <c r="P4" i="7"/>
  <c r="Q4" i="7"/>
  <c r="R4" i="7"/>
  <c r="S4" i="7"/>
  <c r="T4" i="7"/>
  <c r="U4" i="7"/>
  <c r="V4" i="7"/>
  <c r="W4" i="7"/>
  <c r="AA4" i="7"/>
  <c r="AB4" i="7"/>
  <c r="AC4" i="7"/>
  <c r="AD4" i="7"/>
  <c r="AE4" i="7"/>
  <c r="C5" i="7"/>
  <c r="D5" i="7"/>
  <c r="E5" i="7"/>
  <c r="F5" i="7"/>
  <c r="G5" i="7"/>
  <c r="H5" i="7"/>
  <c r="I5" i="7"/>
  <c r="J5" i="7"/>
  <c r="K5" i="7"/>
  <c r="L5" i="7"/>
  <c r="M5" i="7"/>
  <c r="N5" i="7"/>
  <c r="P5" i="7"/>
  <c r="Q5" i="7"/>
  <c r="R5" i="7"/>
  <c r="S5" i="7"/>
  <c r="T5" i="7"/>
  <c r="U5" i="7"/>
  <c r="V5" i="7"/>
  <c r="W5" i="7"/>
  <c r="AA5" i="7"/>
  <c r="AB5" i="7"/>
  <c r="AC5" i="7"/>
  <c r="AD5" i="7"/>
  <c r="AE5" i="7"/>
  <c r="C6" i="7"/>
  <c r="D6" i="7"/>
  <c r="E6" i="7"/>
  <c r="F6" i="7"/>
  <c r="G6" i="7"/>
  <c r="H6" i="7"/>
  <c r="I6" i="7"/>
  <c r="J6" i="7"/>
  <c r="K6" i="7"/>
  <c r="L6" i="7"/>
  <c r="M6" i="7"/>
  <c r="N6" i="7"/>
  <c r="P6" i="7"/>
  <c r="Q6" i="7"/>
  <c r="R6" i="7"/>
  <c r="S6" i="7"/>
  <c r="T6" i="7"/>
  <c r="U6" i="7"/>
  <c r="V6" i="7"/>
  <c r="W6" i="7"/>
  <c r="AA6" i="7"/>
  <c r="AB6" i="7"/>
  <c r="AC6" i="7"/>
  <c r="AD6" i="7"/>
  <c r="AE6" i="7"/>
  <c r="C7" i="7"/>
  <c r="D7" i="7"/>
  <c r="E7" i="7"/>
  <c r="F7" i="7"/>
  <c r="G7" i="7"/>
  <c r="H7" i="7"/>
  <c r="I7" i="7"/>
  <c r="J7" i="7"/>
  <c r="K7" i="7"/>
  <c r="L7" i="7"/>
  <c r="M7" i="7"/>
  <c r="N7" i="7"/>
  <c r="P7" i="7"/>
  <c r="Q7" i="7"/>
  <c r="R7" i="7"/>
  <c r="S7" i="7"/>
  <c r="T7" i="7"/>
  <c r="U7" i="7"/>
  <c r="V7" i="7"/>
  <c r="W7" i="7"/>
  <c r="AA7" i="7"/>
  <c r="AB7" i="7"/>
  <c r="AC7" i="7"/>
  <c r="AD7" i="7"/>
  <c r="AE7" i="7"/>
  <c r="C8" i="7"/>
  <c r="D8" i="7"/>
  <c r="E8" i="7"/>
  <c r="F8" i="7"/>
  <c r="G8" i="7"/>
  <c r="H8" i="7"/>
  <c r="I8" i="7"/>
  <c r="J8" i="7"/>
  <c r="K8" i="7"/>
  <c r="L8" i="7"/>
  <c r="M8" i="7"/>
  <c r="N8" i="7"/>
  <c r="P8" i="7"/>
  <c r="Q8" i="7"/>
  <c r="R8" i="7"/>
  <c r="S8" i="7"/>
  <c r="T8" i="7"/>
  <c r="U8" i="7"/>
  <c r="V8" i="7"/>
  <c r="W8" i="7"/>
  <c r="AA8" i="7"/>
  <c r="AB8" i="7"/>
  <c r="AC8" i="7"/>
  <c r="AD8" i="7"/>
  <c r="AE8" i="7"/>
  <c r="C9" i="7"/>
  <c r="D9" i="7"/>
  <c r="E9" i="7"/>
  <c r="F9" i="7"/>
  <c r="G9" i="7"/>
  <c r="H9" i="7"/>
  <c r="I9" i="7"/>
  <c r="J9" i="7"/>
  <c r="K9" i="7"/>
  <c r="L9" i="7"/>
  <c r="M9" i="7"/>
  <c r="N9" i="7"/>
  <c r="P9" i="7"/>
  <c r="Q9" i="7"/>
  <c r="R9" i="7"/>
  <c r="S9" i="7"/>
  <c r="T9" i="7"/>
  <c r="U9" i="7"/>
  <c r="V9" i="7"/>
  <c r="W9" i="7"/>
  <c r="AA9" i="7"/>
  <c r="AB9" i="7"/>
  <c r="AC9" i="7"/>
  <c r="AD9" i="7"/>
  <c r="AE9" i="7"/>
  <c r="C10" i="7"/>
  <c r="D10" i="7"/>
  <c r="E10" i="7"/>
  <c r="F10" i="7"/>
  <c r="G10" i="7"/>
  <c r="H10" i="7"/>
  <c r="I10" i="7"/>
  <c r="J10" i="7"/>
  <c r="K10" i="7"/>
  <c r="L10" i="7"/>
  <c r="M10" i="7"/>
  <c r="N10" i="7"/>
  <c r="P10" i="7"/>
  <c r="Q10" i="7"/>
  <c r="R10" i="7"/>
  <c r="S10" i="7"/>
  <c r="T10" i="7"/>
  <c r="U10" i="7"/>
  <c r="V10" i="7"/>
  <c r="W10" i="7"/>
  <c r="AA10" i="7"/>
  <c r="AB10" i="7"/>
  <c r="AC10" i="7"/>
  <c r="AD10" i="7"/>
  <c r="AE10" i="7"/>
  <c r="C11" i="7"/>
  <c r="D11" i="7"/>
  <c r="E11" i="7"/>
  <c r="F11" i="7"/>
  <c r="G11" i="7"/>
  <c r="H11" i="7"/>
  <c r="I11" i="7"/>
  <c r="J11" i="7"/>
  <c r="K11" i="7"/>
  <c r="L11" i="7"/>
  <c r="M11" i="7"/>
  <c r="N11" i="7"/>
  <c r="P11" i="7"/>
  <c r="Q11" i="7"/>
  <c r="R11" i="7"/>
  <c r="S11" i="7"/>
  <c r="T11" i="7"/>
  <c r="U11" i="7"/>
  <c r="V11" i="7"/>
  <c r="W11" i="7"/>
  <c r="AA11" i="7"/>
  <c r="AB11" i="7"/>
  <c r="AC11" i="7"/>
  <c r="AD11" i="7"/>
  <c r="AE11" i="7"/>
  <c r="C12" i="7"/>
  <c r="D12" i="7"/>
  <c r="E12" i="7"/>
  <c r="F12" i="7"/>
  <c r="G12" i="7"/>
  <c r="H12" i="7"/>
  <c r="I12" i="7"/>
  <c r="J12" i="7"/>
  <c r="K12" i="7"/>
  <c r="L12" i="7"/>
  <c r="M12" i="7"/>
  <c r="N12" i="7"/>
  <c r="P12" i="7"/>
  <c r="Q12" i="7"/>
  <c r="R12" i="7"/>
  <c r="S12" i="7"/>
  <c r="T12" i="7"/>
  <c r="U12" i="7"/>
  <c r="V12" i="7"/>
  <c r="W12" i="7"/>
  <c r="AA12" i="7"/>
  <c r="AB12" i="7"/>
  <c r="AC12" i="7"/>
  <c r="AD12" i="7"/>
  <c r="AE12" i="7"/>
  <c r="C13" i="7"/>
  <c r="D13" i="7"/>
  <c r="E13" i="7"/>
  <c r="F13" i="7"/>
  <c r="G13" i="7"/>
  <c r="H13" i="7"/>
  <c r="I13" i="7"/>
  <c r="J13" i="7"/>
  <c r="K13" i="7"/>
  <c r="L13" i="7"/>
  <c r="M13" i="7"/>
  <c r="N13" i="7"/>
  <c r="P13" i="7"/>
  <c r="Q13" i="7"/>
  <c r="R13" i="7"/>
  <c r="S13" i="7"/>
  <c r="T13" i="7"/>
  <c r="U13" i="7"/>
  <c r="V13" i="7"/>
  <c r="W13" i="7"/>
  <c r="AA13" i="7"/>
  <c r="AB13" i="7"/>
  <c r="AC13" i="7"/>
  <c r="AD13" i="7"/>
  <c r="AE13" i="7"/>
  <c r="C14" i="7"/>
  <c r="D14" i="7"/>
  <c r="E14" i="7"/>
  <c r="F14" i="7"/>
  <c r="G14" i="7"/>
  <c r="H14" i="7"/>
  <c r="I14" i="7"/>
  <c r="J14" i="7"/>
  <c r="K14" i="7"/>
  <c r="L14" i="7"/>
  <c r="M14" i="7"/>
  <c r="N14" i="7"/>
  <c r="P14" i="7"/>
  <c r="Q14" i="7"/>
  <c r="R14" i="7"/>
  <c r="S14" i="7"/>
  <c r="T14" i="7"/>
  <c r="U14" i="7"/>
  <c r="V14" i="7"/>
  <c r="W14" i="7"/>
  <c r="AA14" i="7"/>
  <c r="AB14" i="7"/>
  <c r="AC14" i="7"/>
  <c r="AD14" i="7"/>
  <c r="AE14" i="7"/>
  <c r="C15" i="7"/>
  <c r="D15" i="7"/>
  <c r="E15" i="7"/>
  <c r="F15" i="7"/>
  <c r="G15" i="7"/>
  <c r="H15" i="7"/>
  <c r="I15" i="7"/>
  <c r="J15" i="7"/>
  <c r="K15" i="7"/>
  <c r="L15" i="7"/>
  <c r="M15" i="7"/>
  <c r="N15" i="7"/>
  <c r="P15" i="7"/>
  <c r="Q15" i="7"/>
  <c r="R15" i="7"/>
  <c r="S15" i="7"/>
  <c r="T15" i="7"/>
  <c r="U15" i="7"/>
  <c r="V15" i="7"/>
  <c r="W15" i="7"/>
  <c r="AA15" i="7"/>
  <c r="AB15" i="7"/>
  <c r="AC15" i="7"/>
  <c r="AD15" i="7"/>
  <c r="AE15" i="7"/>
  <c r="C16" i="7"/>
  <c r="D16" i="7"/>
  <c r="E16" i="7"/>
  <c r="F16" i="7"/>
  <c r="G16" i="7"/>
  <c r="H16" i="7"/>
  <c r="I16" i="7"/>
  <c r="J16" i="7"/>
  <c r="K16" i="7"/>
  <c r="L16" i="7"/>
  <c r="M16" i="7"/>
  <c r="N16" i="7"/>
  <c r="P16" i="7"/>
  <c r="Q16" i="7"/>
  <c r="R16" i="7"/>
  <c r="S16" i="7"/>
  <c r="T16" i="7"/>
  <c r="U16" i="7"/>
  <c r="V16" i="7"/>
  <c r="W16" i="7"/>
  <c r="AA16" i="7"/>
  <c r="AB16" i="7"/>
  <c r="AC16" i="7"/>
  <c r="AD16" i="7"/>
  <c r="AE16" i="7"/>
  <c r="C17" i="7"/>
  <c r="D17" i="7"/>
  <c r="E17" i="7"/>
  <c r="F17" i="7"/>
  <c r="G17" i="7"/>
  <c r="H17" i="7"/>
  <c r="I17" i="7"/>
  <c r="J17" i="7"/>
  <c r="K17" i="7"/>
  <c r="L17" i="7"/>
  <c r="M17" i="7"/>
  <c r="N17" i="7"/>
  <c r="P17" i="7"/>
  <c r="Q17" i="7"/>
  <c r="R17" i="7"/>
  <c r="S17" i="7"/>
  <c r="T17" i="7"/>
  <c r="U17" i="7"/>
  <c r="V17" i="7"/>
  <c r="W17" i="7"/>
  <c r="AA17" i="7"/>
  <c r="AB17" i="7"/>
  <c r="AC17" i="7"/>
  <c r="AD17" i="7"/>
  <c r="AE17" i="7"/>
  <c r="C18" i="7"/>
  <c r="D18" i="7"/>
  <c r="E18" i="7"/>
  <c r="F18" i="7"/>
  <c r="G18" i="7"/>
  <c r="H18" i="7"/>
  <c r="I18" i="7"/>
  <c r="J18" i="7"/>
  <c r="K18" i="7"/>
  <c r="L18" i="7"/>
  <c r="M18" i="7"/>
  <c r="N18" i="7"/>
  <c r="P18" i="7"/>
  <c r="Q18" i="7"/>
  <c r="R18" i="7"/>
  <c r="S18" i="7"/>
  <c r="T18" i="7"/>
  <c r="U18" i="7"/>
  <c r="V18" i="7"/>
  <c r="W18" i="7"/>
  <c r="AA18" i="7"/>
  <c r="AB18" i="7"/>
  <c r="AC18" i="7"/>
  <c r="AD18" i="7"/>
  <c r="AE18" i="7"/>
  <c r="C19" i="7"/>
  <c r="D19" i="7"/>
  <c r="E19" i="7"/>
  <c r="F19" i="7"/>
  <c r="G19" i="7"/>
  <c r="H19" i="7"/>
  <c r="I19" i="7"/>
  <c r="J19" i="7"/>
  <c r="K19" i="7"/>
  <c r="L19" i="7"/>
  <c r="M19" i="7"/>
  <c r="N19" i="7"/>
  <c r="P19" i="7"/>
  <c r="Q19" i="7"/>
  <c r="R19" i="7"/>
  <c r="S19" i="7"/>
  <c r="T19" i="7"/>
  <c r="U19" i="7"/>
  <c r="V19" i="7"/>
  <c r="W19" i="7"/>
  <c r="AA19" i="7"/>
  <c r="AB19" i="7"/>
  <c r="AC19" i="7"/>
  <c r="AD19" i="7"/>
  <c r="AE19" i="7"/>
  <c r="C20" i="7"/>
  <c r="D20" i="7"/>
  <c r="E20" i="7"/>
  <c r="F20" i="7"/>
  <c r="G20" i="7"/>
  <c r="H20" i="7"/>
  <c r="I20" i="7"/>
  <c r="J20" i="7"/>
  <c r="K20" i="7"/>
  <c r="L20" i="7"/>
  <c r="M20" i="7"/>
  <c r="N20" i="7"/>
  <c r="P20" i="7"/>
  <c r="Q20" i="7"/>
  <c r="R20" i="7"/>
  <c r="S20" i="7"/>
  <c r="T20" i="7"/>
  <c r="U20" i="7"/>
  <c r="V20" i="7"/>
  <c r="W20" i="7"/>
  <c r="AA20" i="7"/>
  <c r="AB20" i="7"/>
  <c r="AC20" i="7"/>
  <c r="AD20" i="7"/>
  <c r="AE20" i="7"/>
  <c r="C21" i="7"/>
  <c r="D21" i="7"/>
  <c r="E21" i="7"/>
  <c r="F21" i="7"/>
  <c r="G21" i="7"/>
  <c r="H21" i="7"/>
  <c r="I21" i="7"/>
  <c r="J21" i="7"/>
  <c r="K21" i="7"/>
  <c r="L21" i="7"/>
  <c r="M21" i="7"/>
  <c r="N21" i="7"/>
  <c r="P21" i="7"/>
  <c r="Q21" i="7"/>
  <c r="R21" i="7"/>
  <c r="S21" i="7"/>
  <c r="T21" i="7"/>
  <c r="U21" i="7"/>
  <c r="V21" i="7"/>
  <c r="W21" i="7"/>
  <c r="AA21" i="7"/>
  <c r="AB21" i="7"/>
  <c r="AC21" i="7"/>
  <c r="AD21" i="7"/>
  <c r="AE21" i="7"/>
  <c r="C22" i="7"/>
  <c r="D22" i="7"/>
  <c r="E22" i="7"/>
  <c r="F22" i="7"/>
  <c r="G22" i="7"/>
  <c r="H22" i="7"/>
  <c r="I22" i="7"/>
  <c r="J22" i="7"/>
  <c r="K22" i="7"/>
  <c r="L22" i="7"/>
  <c r="M22" i="7"/>
  <c r="N22" i="7"/>
  <c r="P22" i="7"/>
  <c r="Q22" i="7"/>
  <c r="R22" i="7"/>
  <c r="S22" i="7"/>
  <c r="T22" i="7"/>
  <c r="U22" i="7"/>
  <c r="V22" i="7"/>
  <c r="W22" i="7"/>
  <c r="AA22" i="7"/>
  <c r="AB22" i="7"/>
  <c r="AC22" i="7"/>
  <c r="AD22" i="7"/>
  <c r="AE22" i="7"/>
  <c r="C23" i="7"/>
  <c r="D23" i="7"/>
  <c r="E23" i="7"/>
  <c r="F23" i="7"/>
  <c r="G23" i="7"/>
  <c r="H23" i="7"/>
  <c r="I23" i="7"/>
  <c r="J23" i="7"/>
  <c r="K23" i="7"/>
  <c r="L23" i="7"/>
  <c r="M23" i="7"/>
  <c r="N23" i="7"/>
  <c r="P23" i="7"/>
  <c r="Q23" i="7"/>
  <c r="R23" i="7"/>
  <c r="S23" i="7"/>
  <c r="T23" i="7"/>
  <c r="U23" i="7"/>
  <c r="V23" i="7"/>
  <c r="W23" i="7"/>
  <c r="AA23" i="7"/>
  <c r="AB23" i="7"/>
  <c r="AC23" i="7"/>
  <c r="AD23" i="7"/>
  <c r="AE23" i="7"/>
  <c r="C24" i="7"/>
  <c r="D24" i="7"/>
  <c r="E24" i="7"/>
  <c r="F24" i="7"/>
  <c r="G24" i="7"/>
  <c r="H24" i="7"/>
  <c r="I24" i="7"/>
  <c r="J24" i="7"/>
  <c r="K24" i="7"/>
  <c r="L24" i="7"/>
  <c r="M24" i="7"/>
  <c r="N24" i="7"/>
  <c r="P24" i="7"/>
  <c r="Q24" i="7"/>
  <c r="R24" i="7"/>
  <c r="S24" i="7"/>
  <c r="T24" i="7"/>
  <c r="U24" i="7"/>
  <c r="V24" i="7"/>
  <c r="W24" i="7"/>
  <c r="AA24" i="7"/>
  <c r="AB24" i="7"/>
  <c r="AC24" i="7"/>
  <c r="AD24" i="7"/>
  <c r="AE24" i="7"/>
  <c r="C25" i="7"/>
  <c r="D25" i="7"/>
  <c r="E25" i="7"/>
  <c r="F25" i="7"/>
  <c r="G25" i="7"/>
  <c r="H25" i="7"/>
  <c r="I25" i="7"/>
  <c r="J25" i="7"/>
  <c r="K25" i="7"/>
  <c r="L25" i="7"/>
  <c r="M25" i="7"/>
  <c r="N25" i="7"/>
  <c r="P25" i="7"/>
  <c r="Q25" i="7"/>
  <c r="R25" i="7"/>
  <c r="S25" i="7"/>
  <c r="T25" i="7"/>
  <c r="U25" i="7"/>
  <c r="V25" i="7"/>
  <c r="W25" i="7"/>
  <c r="AA25" i="7"/>
  <c r="AB25" i="7"/>
  <c r="AC25" i="7"/>
  <c r="AD25" i="7"/>
  <c r="AE25" i="7"/>
  <c r="C26" i="7"/>
  <c r="D26" i="7"/>
  <c r="E26" i="7"/>
  <c r="F26" i="7"/>
  <c r="G26" i="7"/>
  <c r="H26" i="7"/>
  <c r="I26" i="7"/>
  <c r="J26" i="7"/>
  <c r="K26" i="7"/>
  <c r="L26" i="7"/>
  <c r="M26" i="7"/>
  <c r="N26" i="7"/>
  <c r="P26" i="7"/>
  <c r="Q26" i="7"/>
  <c r="R26" i="7"/>
  <c r="S26" i="7"/>
  <c r="T26" i="7"/>
  <c r="U26" i="7"/>
  <c r="V26" i="7"/>
  <c r="W26" i="7"/>
  <c r="AA26" i="7"/>
  <c r="AB26" i="7"/>
  <c r="AC26" i="7"/>
  <c r="AD26" i="7"/>
  <c r="AE26" i="7"/>
  <c r="C27" i="7"/>
  <c r="D27" i="7"/>
  <c r="E27" i="7"/>
  <c r="F27" i="7"/>
  <c r="G27" i="7"/>
  <c r="H27" i="7"/>
  <c r="I27" i="7"/>
  <c r="J27" i="7"/>
  <c r="K27" i="7"/>
  <c r="L27" i="7"/>
  <c r="M27" i="7"/>
  <c r="N27" i="7"/>
  <c r="P27" i="7"/>
  <c r="Q27" i="7"/>
  <c r="R27" i="7"/>
  <c r="S27" i="7"/>
  <c r="T27" i="7"/>
  <c r="U27" i="7"/>
  <c r="V27" i="7"/>
  <c r="W27" i="7"/>
  <c r="AA27" i="7"/>
  <c r="AB27" i="7"/>
  <c r="AC27" i="7"/>
  <c r="AD27" i="7"/>
  <c r="AE27" i="7"/>
  <c r="C28" i="7"/>
  <c r="D28" i="7"/>
  <c r="E28" i="7"/>
  <c r="F28" i="7"/>
  <c r="G28" i="7"/>
  <c r="H28" i="7"/>
  <c r="I28" i="7"/>
  <c r="J28" i="7"/>
  <c r="K28" i="7"/>
  <c r="L28" i="7"/>
  <c r="M28" i="7"/>
  <c r="N28" i="7"/>
  <c r="P28" i="7"/>
  <c r="Q28" i="7"/>
  <c r="R28" i="7"/>
  <c r="S28" i="7"/>
  <c r="T28" i="7"/>
  <c r="U28" i="7"/>
  <c r="V28" i="7"/>
  <c r="W28" i="7"/>
  <c r="AA28" i="7"/>
  <c r="AB28" i="7"/>
  <c r="AC28" i="7"/>
  <c r="AD28" i="7"/>
  <c r="AE28" i="7"/>
  <c r="C29" i="7"/>
  <c r="D29" i="7"/>
  <c r="E29" i="7"/>
  <c r="F29" i="7"/>
  <c r="G29" i="7"/>
  <c r="H29" i="7"/>
  <c r="I29" i="7"/>
  <c r="J29" i="7"/>
  <c r="K29" i="7"/>
  <c r="L29" i="7"/>
  <c r="M29" i="7"/>
  <c r="N29" i="7"/>
  <c r="P29" i="7"/>
  <c r="Q29" i="7"/>
  <c r="R29" i="7"/>
  <c r="S29" i="7"/>
  <c r="T29" i="7"/>
  <c r="U29" i="7"/>
  <c r="V29" i="7"/>
  <c r="W29" i="7"/>
  <c r="AA29" i="7"/>
  <c r="AB29" i="7"/>
  <c r="AC29" i="7"/>
  <c r="AD29" i="7"/>
  <c r="AE29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" i="7"/>
  <c r="B35" i="6"/>
  <c r="B35" i="8" s="1"/>
  <c r="C35" i="6"/>
  <c r="C35" i="8" s="1"/>
  <c r="D35" i="6"/>
  <c r="D35" i="8" s="1"/>
  <c r="E35" i="6"/>
  <c r="E35" i="8" s="1"/>
  <c r="F35" i="6"/>
  <c r="F35" i="8" s="1"/>
  <c r="G35" i="6"/>
  <c r="G35" i="8" s="1"/>
  <c r="H35" i="6"/>
  <c r="H35" i="8" s="1"/>
  <c r="I35" i="6"/>
  <c r="I35" i="8" s="1"/>
  <c r="J35" i="6"/>
  <c r="J35" i="8" s="1"/>
  <c r="K35" i="6"/>
  <c r="K35" i="8" s="1"/>
  <c r="L35" i="6"/>
  <c r="L35" i="8" s="1"/>
  <c r="M35" i="6"/>
  <c r="M35" i="8" s="1"/>
  <c r="N35" i="6"/>
  <c r="N35" i="8" s="1"/>
  <c r="O35" i="6"/>
  <c r="O35" i="8" s="1"/>
  <c r="P35" i="6"/>
  <c r="P35" i="8" s="1"/>
  <c r="Q35" i="6"/>
  <c r="Q35" i="8" s="1"/>
  <c r="R35" i="6"/>
  <c r="R35" i="8" s="1"/>
  <c r="S35" i="6"/>
  <c r="S35" i="8" s="1"/>
  <c r="T35" i="6"/>
  <c r="T35" i="8" s="1"/>
  <c r="U35" i="6"/>
  <c r="U35" i="8" s="1"/>
  <c r="V35" i="6"/>
  <c r="V35" i="8" s="1"/>
  <c r="W35" i="6"/>
  <c r="W35" i="8" s="1"/>
  <c r="X35" i="6"/>
  <c r="X35" i="8" s="1"/>
  <c r="Y35" i="6"/>
  <c r="Y35" i="8" s="1"/>
  <c r="Z35" i="6"/>
  <c r="Z35" i="8" s="1"/>
  <c r="AA35" i="6"/>
  <c r="AA35" i="8" s="1"/>
  <c r="AB35" i="6"/>
  <c r="AB35" i="8" s="1"/>
  <c r="AC35" i="6"/>
  <c r="AC35" i="8" s="1"/>
  <c r="AD35" i="6"/>
  <c r="AD35" i="8" s="1"/>
  <c r="AE35" i="6"/>
  <c r="AE35" i="8" s="1"/>
  <c r="B36" i="6"/>
  <c r="B36" i="8" s="1"/>
  <c r="C36" i="6"/>
  <c r="C36" i="8" s="1"/>
  <c r="D36" i="6"/>
  <c r="D36" i="8" s="1"/>
  <c r="E36" i="6"/>
  <c r="E36" i="8" s="1"/>
  <c r="F36" i="6"/>
  <c r="F36" i="8" s="1"/>
  <c r="G36" i="6"/>
  <c r="G36" i="8" s="1"/>
  <c r="H36" i="6"/>
  <c r="H36" i="8" s="1"/>
  <c r="I36" i="6"/>
  <c r="I36" i="8" s="1"/>
  <c r="J36" i="6"/>
  <c r="J36" i="8" s="1"/>
  <c r="K36" i="6"/>
  <c r="K36" i="8" s="1"/>
  <c r="L36" i="6"/>
  <c r="L36" i="8" s="1"/>
  <c r="M36" i="6"/>
  <c r="M36" i="8" s="1"/>
  <c r="N36" i="6"/>
  <c r="N36" i="8" s="1"/>
  <c r="O36" i="6"/>
  <c r="O36" i="8" s="1"/>
  <c r="P36" i="6"/>
  <c r="P36" i="8" s="1"/>
  <c r="Q36" i="6"/>
  <c r="Q36" i="8" s="1"/>
  <c r="R36" i="6"/>
  <c r="R36" i="8" s="1"/>
  <c r="S36" i="6"/>
  <c r="S36" i="8" s="1"/>
  <c r="T36" i="6"/>
  <c r="T36" i="8" s="1"/>
  <c r="U36" i="6"/>
  <c r="U36" i="8" s="1"/>
  <c r="V36" i="6"/>
  <c r="V36" i="8" s="1"/>
  <c r="W36" i="6"/>
  <c r="W36" i="8" s="1"/>
  <c r="X36" i="6"/>
  <c r="X36" i="8" s="1"/>
  <c r="Y36" i="6"/>
  <c r="Y36" i="8" s="1"/>
  <c r="Z36" i="6"/>
  <c r="Z36" i="8" s="1"/>
  <c r="AA36" i="6"/>
  <c r="AA36" i="8" s="1"/>
  <c r="AB36" i="6"/>
  <c r="AB36" i="8" s="1"/>
  <c r="AC36" i="6"/>
  <c r="AC36" i="8" s="1"/>
  <c r="AD36" i="6"/>
  <c r="AD36" i="8" s="1"/>
  <c r="AE36" i="6"/>
  <c r="AE36" i="8" s="1"/>
  <c r="B37" i="6"/>
  <c r="B37" i="8" s="1"/>
  <c r="C37" i="6"/>
  <c r="C37" i="8" s="1"/>
  <c r="D37" i="6"/>
  <c r="D37" i="8" s="1"/>
  <c r="E37" i="6"/>
  <c r="E37" i="8" s="1"/>
  <c r="F37" i="6"/>
  <c r="F37" i="8" s="1"/>
  <c r="G37" i="6"/>
  <c r="G37" i="8" s="1"/>
  <c r="H37" i="6"/>
  <c r="H37" i="8" s="1"/>
  <c r="I37" i="6"/>
  <c r="I37" i="8" s="1"/>
  <c r="J37" i="6"/>
  <c r="J37" i="8" s="1"/>
  <c r="K37" i="6"/>
  <c r="K37" i="8" s="1"/>
  <c r="L37" i="6"/>
  <c r="L37" i="8" s="1"/>
  <c r="M37" i="6"/>
  <c r="M37" i="8" s="1"/>
  <c r="N37" i="6"/>
  <c r="N37" i="8" s="1"/>
  <c r="O37" i="6"/>
  <c r="O37" i="8" s="1"/>
  <c r="P37" i="6"/>
  <c r="P37" i="8" s="1"/>
  <c r="Q37" i="6"/>
  <c r="Q37" i="8" s="1"/>
  <c r="R37" i="6"/>
  <c r="R37" i="8" s="1"/>
  <c r="S37" i="6"/>
  <c r="S37" i="8" s="1"/>
  <c r="T37" i="6"/>
  <c r="T37" i="8" s="1"/>
  <c r="U37" i="6"/>
  <c r="U37" i="8" s="1"/>
  <c r="V37" i="6"/>
  <c r="V37" i="8" s="1"/>
  <c r="W37" i="6"/>
  <c r="W37" i="8" s="1"/>
  <c r="X37" i="6"/>
  <c r="X37" i="8" s="1"/>
  <c r="Y37" i="6"/>
  <c r="Y37" i="8" s="1"/>
  <c r="Z37" i="6"/>
  <c r="Z37" i="8" s="1"/>
  <c r="AA37" i="6"/>
  <c r="AA37" i="8" s="1"/>
  <c r="AB37" i="6"/>
  <c r="AB37" i="8" s="1"/>
  <c r="AC37" i="6"/>
  <c r="AC37" i="8" s="1"/>
  <c r="AD37" i="6"/>
  <c r="AD37" i="8" s="1"/>
  <c r="AE37" i="6"/>
  <c r="AE37" i="8" s="1"/>
  <c r="B38" i="6"/>
  <c r="B38" i="8" s="1"/>
  <c r="C38" i="6"/>
  <c r="C38" i="8" s="1"/>
  <c r="D38" i="6"/>
  <c r="D38" i="8" s="1"/>
  <c r="E38" i="6"/>
  <c r="E38" i="8" s="1"/>
  <c r="F38" i="6"/>
  <c r="F38" i="8" s="1"/>
  <c r="G38" i="6"/>
  <c r="G38" i="8" s="1"/>
  <c r="H38" i="6"/>
  <c r="H38" i="8" s="1"/>
  <c r="I38" i="6"/>
  <c r="I38" i="8" s="1"/>
  <c r="J38" i="6"/>
  <c r="J38" i="8" s="1"/>
  <c r="K38" i="6"/>
  <c r="K38" i="8" s="1"/>
  <c r="L38" i="6"/>
  <c r="L38" i="8" s="1"/>
  <c r="M38" i="6"/>
  <c r="M38" i="8" s="1"/>
  <c r="N38" i="6"/>
  <c r="N38" i="8" s="1"/>
  <c r="O38" i="6"/>
  <c r="O38" i="8" s="1"/>
  <c r="P38" i="6"/>
  <c r="P38" i="8" s="1"/>
  <c r="Q38" i="6"/>
  <c r="Q38" i="8" s="1"/>
  <c r="R38" i="6"/>
  <c r="R38" i="8" s="1"/>
  <c r="S38" i="6"/>
  <c r="S38" i="8" s="1"/>
  <c r="T38" i="6"/>
  <c r="T38" i="8" s="1"/>
  <c r="U38" i="6"/>
  <c r="U38" i="8" s="1"/>
  <c r="V38" i="6"/>
  <c r="V38" i="8" s="1"/>
  <c r="W38" i="6"/>
  <c r="W38" i="8" s="1"/>
  <c r="X38" i="6"/>
  <c r="X38" i="8" s="1"/>
  <c r="Y38" i="6"/>
  <c r="Y38" i="8" s="1"/>
  <c r="Z38" i="6"/>
  <c r="Z38" i="8" s="1"/>
  <c r="AA38" i="6"/>
  <c r="AA38" i="8" s="1"/>
  <c r="AB38" i="6"/>
  <c r="AB38" i="8" s="1"/>
  <c r="AC38" i="6"/>
  <c r="AC38" i="8" s="1"/>
  <c r="AD38" i="6"/>
  <c r="AD38" i="8" s="1"/>
  <c r="AE38" i="6"/>
  <c r="AE38" i="8" s="1"/>
  <c r="B39" i="6"/>
  <c r="B39" i="8" s="1"/>
  <c r="C39" i="6"/>
  <c r="C39" i="8" s="1"/>
  <c r="D39" i="6"/>
  <c r="D39" i="8" s="1"/>
  <c r="E39" i="6"/>
  <c r="E39" i="8" s="1"/>
  <c r="F39" i="6"/>
  <c r="F39" i="8" s="1"/>
  <c r="G39" i="6"/>
  <c r="G39" i="8" s="1"/>
  <c r="H39" i="6"/>
  <c r="H39" i="8" s="1"/>
  <c r="I39" i="6"/>
  <c r="I39" i="8" s="1"/>
  <c r="J39" i="6"/>
  <c r="J39" i="8" s="1"/>
  <c r="K39" i="6"/>
  <c r="K39" i="8" s="1"/>
  <c r="L39" i="6"/>
  <c r="L39" i="8" s="1"/>
  <c r="M39" i="6"/>
  <c r="M39" i="8" s="1"/>
  <c r="N39" i="6"/>
  <c r="N39" i="8" s="1"/>
  <c r="O39" i="6"/>
  <c r="O39" i="8" s="1"/>
  <c r="P39" i="6"/>
  <c r="P39" i="8" s="1"/>
  <c r="Q39" i="6"/>
  <c r="Q39" i="8" s="1"/>
  <c r="R39" i="6"/>
  <c r="R39" i="8" s="1"/>
  <c r="S39" i="6"/>
  <c r="S39" i="8" s="1"/>
  <c r="T39" i="6"/>
  <c r="T39" i="8" s="1"/>
  <c r="U39" i="6"/>
  <c r="U39" i="8" s="1"/>
  <c r="V39" i="6"/>
  <c r="V39" i="8" s="1"/>
  <c r="W39" i="6"/>
  <c r="W39" i="8" s="1"/>
  <c r="X39" i="6"/>
  <c r="X39" i="8" s="1"/>
  <c r="Y39" i="6"/>
  <c r="Y39" i="8" s="1"/>
  <c r="Z39" i="6"/>
  <c r="Z39" i="8" s="1"/>
  <c r="AA39" i="6"/>
  <c r="AA39" i="8" s="1"/>
  <c r="AB39" i="6"/>
  <c r="AB39" i="8" s="1"/>
  <c r="AC39" i="6"/>
  <c r="AC39" i="8" s="1"/>
  <c r="AD39" i="6"/>
  <c r="AD39" i="8" s="1"/>
  <c r="AE39" i="6"/>
  <c r="AE39" i="8" s="1"/>
  <c r="B40" i="6"/>
  <c r="B40" i="8" s="1"/>
  <c r="C40" i="6"/>
  <c r="C40" i="8" s="1"/>
  <c r="D40" i="6"/>
  <c r="D40" i="8" s="1"/>
  <c r="E40" i="6"/>
  <c r="E40" i="8" s="1"/>
  <c r="F40" i="6"/>
  <c r="F40" i="8" s="1"/>
  <c r="G40" i="6"/>
  <c r="G40" i="8" s="1"/>
  <c r="H40" i="6"/>
  <c r="H40" i="8" s="1"/>
  <c r="I40" i="6"/>
  <c r="I40" i="8" s="1"/>
  <c r="J40" i="6"/>
  <c r="J40" i="8" s="1"/>
  <c r="K40" i="6"/>
  <c r="K40" i="8" s="1"/>
  <c r="L40" i="6"/>
  <c r="L40" i="8" s="1"/>
  <c r="M40" i="6"/>
  <c r="M40" i="8" s="1"/>
  <c r="N40" i="6"/>
  <c r="N40" i="8" s="1"/>
  <c r="O40" i="6"/>
  <c r="O40" i="8" s="1"/>
  <c r="P40" i="6"/>
  <c r="P40" i="8" s="1"/>
  <c r="Q40" i="6"/>
  <c r="Q40" i="8" s="1"/>
  <c r="R40" i="6"/>
  <c r="R40" i="8" s="1"/>
  <c r="S40" i="6"/>
  <c r="S40" i="8" s="1"/>
  <c r="T40" i="6"/>
  <c r="T40" i="8" s="1"/>
  <c r="U40" i="6"/>
  <c r="U40" i="8" s="1"/>
  <c r="V40" i="6"/>
  <c r="V40" i="8" s="1"/>
  <c r="W40" i="6"/>
  <c r="W40" i="8" s="1"/>
  <c r="X40" i="6"/>
  <c r="X40" i="8" s="1"/>
  <c r="Y40" i="6"/>
  <c r="Y40" i="8" s="1"/>
  <c r="Z40" i="6"/>
  <c r="Z40" i="8" s="1"/>
  <c r="AA40" i="6"/>
  <c r="AA40" i="8" s="1"/>
  <c r="AB40" i="6"/>
  <c r="AB40" i="8" s="1"/>
  <c r="AC40" i="6"/>
  <c r="AC40" i="8" s="1"/>
  <c r="AD40" i="6"/>
  <c r="AD40" i="8" s="1"/>
  <c r="AE40" i="6"/>
  <c r="AE40" i="8" s="1"/>
  <c r="B41" i="6"/>
  <c r="B41" i="8" s="1"/>
  <c r="C41" i="6"/>
  <c r="C41" i="8" s="1"/>
  <c r="D41" i="6"/>
  <c r="D41" i="8" s="1"/>
  <c r="E41" i="6"/>
  <c r="E41" i="8" s="1"/>
  <c r="F41" i="6"/>
  <c r="F41" i="8" s="1"/>
  <c r="G41" i="6"/>
  <c r="G41" i="8" s="1"/>
  <c r="H41" i="6"/>
  <c r="H41" i="8" s="1"/>
  <c r="I41" i="6"/>
  <c r="I41" i="8" s="1"/>
  <c r="J41" i="6"/>
  <c r="J41" i="8" s="1"/>
  <c r="K41" i="6"/>
  <c r="K41" i="8" s="1"/>
  <c r="L41" i="6"/>
  <c r="L41" i="8" s="1"/>
  <c r="M41" i="6"/>
  <c r="M41" i="8" s="1"/>
  <c r="N41" i="6"/>
  <c r="N41" i="8" s="1"/>
  <c r="O41" i="6"/>
  <c r="O41" i="8" s="1"/>
  <c r="P41" i="6"/>
  <c r="P41" i="8" s="1"/>
  <c r="Q41" i="6"/>
  <c r="Q41" i="8" s="1"/>
  <c r="R41" i="6"/>
  <c r="R41" i="8" s="1"/>
  <c r="S41" i="6"/>
  <c r="S41" i="8" s="1"/>
  <c r="T41" i="6"/>
  <c r="T41" i="8" s="1"/>
  <c r="U41" i="6"/>
  <c r="U41" i="8" s="1"/>
  <c r="V41" i="6"/>
  <c r="V41" i="8" s="1"/>
  <c r="W41" i="6"/>
  <c r="W41" i="8" s="1"/>
  <c r="X41" i="6"/>
  <c r="X41" i="8" s="1"/>
  <c r="Y41" i="6"/>
  <c r="Y41" i="8" s="1"/>
  <c r="Z41" i="6"/>
  <c r="Z41" i="8" s="1"/>
  <c r="AA41" i="6"/>
  <c r="AA41" i="8" s="1"/>
  <c r="AB41" i="6"/>
  <c r="AB41" i="8" s="1"/>
  <c r="AC41" i="6"/>
  <c r="AC41" i="8" s="1"/>
  <c r="AD41" i="6"/>
  <c r="AD41" i="8" s="1"/>
  <c r="AE41" i="6"/>
  <c r="AE41" i="8" s="1"/>
  <c r="B42" i="6"/>
  <c r="B42" i="8" s="1"/>
  <c r="C42" i="6"/>
  <c r="C42" i="8" s="1"/>
  <c r="D42" i="6"/>
  <c r="D42" i="8" s="1"/>
  <c r="E42" i="6"/>
  <c r="E42" i="8" s="1"/>
  <c r="F42" i="6"/>
  <c r="F42" i="8" s="1"/>
  <c r="G42" i="6"/>
  <c r="G42" i="8" s="1"/>
  <c r="H42" i="6"/>
  <c r="H42" i="8" s="1"/>
  <c r="I42" i="6"/>
  <c r="I42" i="8" s="1"/>
  <c r="J42" i="6"/>
  <c r="J42" i="8" s="1"/>
  <c r="K42" i="6"/>
  <c r="K42" i="8" s="1"/>
  <c r="L42" i="6"/>
  <c r="L42" i="8" s="1"/>
  <c r="M42" i="6"/>
  <c r="M42" i="8" s="1"/>
  <c r="N42" i="6"/>
  <c r="N42" i="8" s="1"/>
  <c r="O42" i="6"/>
  <c r="O42" i="8" s="1"/>
  <c r="P42" i="6"/>
  <c r="P42" i="8" s="1"/>
  <c r="Q42" i="6"/>
  <c r="Q42" i="8" s="1"/>
  <c r="R42" i="6"/>
  <c r="R42" i="8" s="1"/>
  <c r="S42" i="6"/>
  <c r="S42" i="8" s="1"/>
  <c r="T42" i="6"/>
  <c r="T42" i="8" s="1"/>
  <c r="U42" i="6"/>
  <c r="U42" i="8" s="1"/>
  <c r="V42" i="6"/>
  <c r="V42" i="8" s="1"/>
  <c r="W42" i="6"/>
  <c r="W42" i="8" s="1"/>
  <c r="X42" i="6"/>
  <c r="X42" i="8" s="1"/>
  <c r="Y42" i="6"/>
  <c r="Y42" i="8" s="1"/>
  <c r="Z42" i="6"/>
  <c r="Z42" i="8" s="1"/>
  <c r="AA42" i="6"/>
  <c r="AA42" i="8" s="1"/>
  <c r="AB42" i="6"/>
  <c r="AB42" i="8" s="1"/>
  <c r="AC42" i="6"/>
  <c r="AC42" i="8" s="1"/>
  <c r="AD42" i="6"/>
  <c r="AD42" i="8" s="1"/>
  <c r="AE42" i="6"/>
  <c r="AE42" i="8" s="1"/>
  <c r="B43" i="6"/>
  <c r="B43" i="8" s="1"/>
  <c r="C43" i="6"/>
  <c r="C43" i="8" s="1"/>
  <c r="D43" i="6"/>
  <c r="D43" i="8" s="1"/>
  <c r="E43" i="6"/>
  <c r="E43" i="8" s="1"/>
  <c r="F43" i="6"/>
  <c r="F43" i="8" s="1"/>
  <c r="G43" i="6"/>
  <c r="G43" i="8" s="1"/>
  <c r="H43" i="6"/>
  <c r="H43" i="8" s="1"/>
  <c r="I43" i="6"/>
  <c r="I43" i="8" s="1"/>
  <c r="J43" i="6"/>
  <c r="J43" i="8" s="1"/>
  <c r="K43" i="6"/>
  <c r="K43" i="8" s="1"/>
  <c r="L43" i="6"/>
  <c r="L43" i="8" s="1"/>
  <c r="M43" i="6"/>
  <c r="M43" i="8" s="1"/>
  <c r="N43" i="6"/>
  <c r="N43" i="8" s="1"/>
  <c r="O43" i="6"/>
  <c r="O43" i="8" s="1"/>
  <c r="P43" i="6"/>
  <c r="P43" i="8" s="1"/>
  <c r="Q43" i="6"/>
  <c r="Q43" i="8" s="1"/>
  <c r="R43" i="6"/>
  <c r="R43" i="8" s="1"/>
  <c r="S43" i="6"/>
  <c r="S43" i="8" s="1"/>
  <c r="T43" i="6"/>
  <c r="T43" i="8" s="1"/>
  <c r="U43" i="6"/>
  <c r="U43" i="8" s="1"/>
  <c r="V43" i="6"/>
  <c r="V43" i="8" s="1"/>
  <c r="W43" i="6"/>
  <c r="W43" i="8" s="1"/>
  <c r="X43" i="6"/>
  <c r="X43" i="8" s="1"/>
  <c r="Y43" i="6"/>
  <c r="Y43" i="8" s="1"/>
  <c r="Z43" i="6"/>
  <c r="Z43" i="8" s="1"/>
  <c r="AA43" i="6"/>
  <c r="AA43" i="8" s="1"/>
  <c r="AB43" i="6"/>
  <c r="AB43" i="8" s="1"/>
  <c r="AC43" i="6"/>
  <c r="AC43" i="8" s="1"/>
  <c r="AD43" i="6"/>
  <c r="AD43" i="8" s="1"/>
  <c r="AE43" i="6"/>
  <c r="AE43" i="8" s="1"/>
  <c r="B44" i="6"/>
  <c r="B44" i="8" s="1"/>
  <c r="C44" i="6"/>
  <c r="C44" i="8" s="1"/>
  <c r="D44" i="6"/>
  <c r="D44" i="8" s="1"/>
  <c r="E44" i="6"/>
  <c r="E44" i="8" s="1"/>
  <c r="F44" i="6"/>
  <c r="F44" i="8" s="1"/>
  <c r="G44" i="6"/>
  <c r="G44" i="8" s="1"/>
  <c r="H44" i="6"/>
  <c r="H44" i="8" s="1"/>
  <c r="I44" i="6"/>
  <c r="I44" i="8" s="1"/>
  <c r="J44" i="6"/>
  <c r="J44" i="8" s="1"/>
  <c r="K44" i="6"/>
  <c r="K44" i="8" s="1"/>
  <c r="L44" i="6"/>
  <c r="L44" i="8" s="1"/>
  <c r="M44" i="6"/>
  <c r="M44" i="8" s="1"/>
  <c r="N44" i="6"/>
  <c r="N44" i="8" s="1"/>
  <c r="O44" i="6"/>
  <c r="O44" i="8" s="1"/>
  <c r="P44" i="6"/>
  <c r="P44" i="8" s="1"/>
  <c r="Q44" i="6"/>
  <c r="Q44" i="8" s="1"/>
  <c r="R44" i="6"/>
  <c r="R44" i="8" s="1"/>
  <c r="S44" i="6"/>
  <c r="S44" i="8" s="1"/>
  <c r="T44" i="6"/>
  <c r="T44" i="8" s="1"/>
  <c r="U44" i="6"/>
  <c r="U44" i="8" s="1"/>
  <c r="V44" i="6"/>
  <c r="V44" i="8" s="1"/>
  <c r="W44" i="6"/>
  <c r="W44" i="8" s="1"/>
  <c r="X44" i="6"/>
  <c r="X44" i="8" s="1"/>
  <c r="Y44" i="6"/>
  <c r="Y44" i="8" s="1"/>
  <c r="Z44" i="6"/>
  <c r="Z44" i="8" s="1"/>
  <c r="AA44" i="6"/>
  <c r="AA44" i="8" s="1"/>
  <c r="AB44" i="6"/>
  <c r="AB44" i="8" s="1"/>
  <c r="AC44" i="6"/>
  <c r="AC44" i="8" s="1"/>
  <c r="AD44" i="6"/>
  <c r="AD44" i="8" s="1"/>
  <c r="AE44" i="6"/>
  <c r="AE44" i="8" s="1"/>
  <c r="B45" i="6"/>
  <c r="B45" i="8" s="1"/>
  <c r="C45" i="6"/>
  <c r="C45" i="8" s="1"/>
  <c r="D45" i="6"/>
  <c r="D45" i="8" s="1"/>
  <c r="E45" i="6"/>
  <c r="E45" i="8" s="1"/>
  <c r="F45" i="6"/>
  <c r="F45" i="8" s="1"/>
  <c r="G45" i="6"/>
  <c r="G45" i="8" s="1"/>
  <c r="H45" i="6"/>
  <c r="H45" i="8" s="1"/>
  <c r="I45" i="6"/>
  <c r="I45" i="8" s="1"/>
  <c r="J45" i="6"/>
  <c r="J45" i="8" s="1"/>
  <c r="K45" i="6"/>
  <c r="K45" i="8" s="1"/>
  <c r="L45" i="6"/>
  <c r="L45" i="8" s="1"/>
  <c r="M45" i="6"/>
  <c r="M45" i="8" s="1"/>
  <c r="N45" i="6"/>
  <c r="N45" i="8" s="1"/>
  <c r="O45" i="6"/>
  <c r="O45" i="8" s="1"/>
  <c r="P45" i="6"/>
  <c r="P45" i="8" s="1"/>
  <c r="Q45" i="6"/>
  <c r="Q45" i="8" s="1"/>
  <c r="R45" i="6"/>
  <c r="R45" i="8" s="1"/>
  <c r="S45" i="6"/>
  <c r="S45" i="8" s="1"/>
  <c r="T45" i="6"/>
  <c r="T45" i="8" s="1"/>
  <c r="U45" i="6"/>
  <c r="U45" i="8" s="1"/>
  <c r="V45" i="6"/>
  <c r="V45" i="8" s="1"/>
  <c r="W45" i="6"/>
  <c r="W45" i="8" s="1"/>
  <c r="X45" i="6"/>
  <c r="X45" i="8" s="1"/>
  <c r="Y45" i="6"/>
  <c r="Y45" i="8" s="1"/>
  <c r="Z45" i="6"/>
  <c r="Z45" i="8" s="1"/>
  <c r="AA45" i="6"/>
  <c r="AA45" i="8" s="1"/>
  <c r="AB45" i="6"/>
  <c r="AB45" i="8" s="1"/>
  <c r="AC45" i="6"/>
  <c r="AC45" i="8" s="1"/>
  <c r="AD45" i="6"/>
  <c r="AD45" i="8" s="1"/>
  <c r="AE45" i="6"/>
  <c r="AE45" i="8" s="1"/>
  <c r="B46" i="6"/>
  <c r="B46" i="8" s="1"/>
  <c r="C46" i="6"/>
  <c r="C46" i="8" s="1"/>
  <c r="D46" i="6"/>
  <c r="D46" i="8" s="1"/>
  <c r="E46" i="6"/>
  <c r="E46" i="8" s="1"/>
  <c r="F46" i="6"/>
  <c r="F46" i="8" s="1"/>
  <c r="G46" i="6"/>
  <c r="G46" i="8" s="1"/>
  <c r="H46" i="6"/>
  <c r="H46" i="8" s="1"/>
  <c r="I46" i="6"/>
  <c r="I46" i="8" s="1"/>
  <c r="J46" i="6"/>
  <c r="J46" i="8" s="1"/>
  <c r="K46" i="6"/>
  <c r="K46" i="8" s="1"/>
  <c r="L46" i="6"/>
  <c r="L46" i="8" s="1"/>
  <c r="M46" i="6"/>
  <c r="M46" i="8" s="1"/>
  <c r="N46" i="6"/>
  <c r="N46" i="8" s="1"/>
  <c r="O46" i="6"/>
  <c r="O46" i="8" s="1"/>
  <c r="P46" i="6"/>
  <c r="P46" i="8" s="1"/>
  <c r="Q46" i="6"/>
  <c r="Q46" i="8" s="1"/>
  <c r="R46" i="6"/>
  <c r="R46" i="8" s="1"/>
  <c r="S46" i="6"/>
  <c r="S46" i="8" s="1"/>
  <c r="T46" i="6"/>
  <c r="T46" i="8" s="1"/>
  <c r="U46" i="6"/>
  <c r="U46" i="8" s="1"/>
  <c r="V46" i="6"/>
  <c r="V46" i="8" s="1"/>
  <c r="W46" i="6"/>
  <c r="W46" i="8" s="1"/>
  <c r="X46" i="6"/>
  <c r="X46" i="8" s="1"/>
  <c r="Y46" i="6"/>
  <c r="Y46" i="8" s="1"/>
  <c r="Z46" i="6"/>
  <c r="Z46" i="8" s="1"/>
  <c r="AA46" i="6"/>
  <c r="AA46" i="8" s="1"/>
  <c r="AB46" i="6"/>
  <c r="AB46" i="8" s="1"/>
  <c r="AC46" i="6"/>
  <c r="AC46" i="8" s="1"/>
  <c r="AD46" i="6"/>
  <c r="AD46" i="8" s="1"/>
  <c r="AE46" i="6"/>
  <c r="AE46" i="8" s="1"/>
  <c r="B47" i="6"/>
  <c r="B47" i="8" s="1"/>
  <c r="C47" i="6"/>
  <c r="C47" i="8" s="1"/>
  <c r="D47" i="6"/>
  <c r="D47" i="8" s="1"/>
  <c r="E47" i="6"/>
  <c r="E47" i="8" s="1"/>
  <c r="F47" i="6"/>
  <c r="F47" i="8" s="1"/>
  <c r="G47" i="6"/>
  <c r="G47" i="8" s="1"/>
  <c r="H47" i="6"/>
  <c r="H47" i="8" s="1"/>
  <c r="I47" i="6"/>
  <c r="I47" i="8" s="1"/>
  <c r="J47" i="6"/>
  <c r="J47" i="8" s="1"/>
  <c r="K47" i="6"/>
  <c r="K47" i="8" s="1"/>
  <c r="L47" i="6"/>
  <c r="L47" i="8" s="1"/>
  <c r="M47" i="6"/>
  <c r="M47" i="8" s="1"/>
  <c r="N47" i="6"/>
  <c r="N47" i="8" s="1"/>
  <c r="O47" i="6"/>
  <c r="O47" i="8" s="1"/>
  <c r="P47" i="6"/>
  <c r="P47" i="8" s="1"/>
  <c r="Q47" i="6"/>
  <c r="Q47" i="8" s="1"/>
  <c r="R47" i="6"/>
  <c r="R47" i="8" s="1"/>
  <c r="S47" i="6"/>
  <c r="S47" i="8" s="1"/>
  <c r="T47" i="6"/>
  <c r="T47" i="8" s="1"/>
  <c r="U47" i="6"/>
  <c r="U47" i="8" s="1"/>
  <c r="V47" i="6"/>
  <c r="V47" i="8" s="1"/>
  <c r="W47" i="6"/>
  <c r="W47" i="8" s="1"/>
  <c r="X47" i="6"/>
  <c r="X47" i="8" s="1"/>
  <c r="Y47" i="6"/>
  <c r="Y47" i="8" s="1"/>
  <c r="Z47" i="6"/>
  <c r="Z47" i="8" s="1"/>
  <c r="AA47" i="6"/>
  <c r="AA47" i="8" s="1"/>
  <c r="AB47" i="6"/>
  <c r="AB47" i="8" s="1"/>
  <c r="AC47" i="6"/>
  <c r="AC47" i="8" s="1"/>
  <c r="AD47" i="6"/>
  <c r="AD47" i="8" s="1"/>
  <c r="AE47" i="6"/>
  <c r="AE47" i="8" s="1"/>
  <c r="B48" i="6"/>
  <c r="B48" i="8" s="1"/>
  <c r="C48" i="6"/>
  <c r="C48" i="8" s="1"/>
  <c r="D48" i="6"/>
  <c r="D48" i="8" s="1"/>
  <c r="E48" i="6"/>
  <c r="E48" i="8" s="1"/>
  <c r="F48" i="6"/>
  <c r="F48" i="8" s="1"/>
  <c r="G48" i="6"/>
  <c r="G48" i="8" s="1"/>
  <c r="H48" i="6"/>
  <c r="H48" i="8" s="1"/>
  <c r="I48" i="6"/>
  <c r="I48" i="8" s="1"/>
  <c r="J48" i="6"/>
  <c r="J48" i="8" s="1"/>
  <c r="K48" i="6"/>
  <c r="K48" i="8" s="1"/>
  <c r="L48" i="6"/>
  <c r="L48" i="8" s="1"/>
  <c r="M48" i="6"/>
  <c r="M48" i="8" s="1"/>
  <c r="N48" i="6"/>
  <c r="N48" i="8" s="1"/>
  <c r="O48" i="6"/>
  <c r="O48" i="8" s="1"/>
  <c r="P48" i="6"/>
  <c r="P48" i="8" s="1"/>
  <c r="Q48" i="6"/>
  <c r="Q48" i="8" s="1"/>
  <c r="R48" i="6"/>
  <c r="R48" i="8" s="1"/>
  <c r="S48" i="6"/>
  <c r="S48" i="8" s="1"/>
  <c r="T48" i="6"/>
  <c r="T48" i="8" s="1"/>
  <c r="U48" i="6"/>
  <c r="U48" i="8" s="1"/>
  <c r="V48" i="6"/>
  <c r="V48" i="8" s="1"/>
  <c r="W48" i="6"/>
  <c r="W48" i="8" s="1"/>
  <c r="X48" i="6"/>
  <c r="X48" i="8" s="1"/>
  <c r="Y48" i="6"/>
  <c r="Y48" i="8" s="1"/>
  <c r="Z48" i="6"/>
  <c r="Z48" i="8" s="1"/>
  <c r="AA48" i="6"/>
  <c r="AA48" i="8" s="1"/>
  <c r="AB48" i="6"/>
  <c r="AB48" i="8" s="1"/>
  <c r="AC48" i="6"/>
  <c r="AC48" i="8" s="1"/>
  <c r="AD48" i="6"/>
  <c r="AD48" i="8" s="1"/>
  <c r="AE48" i="6"/>
  <c r="AE48" i="8" s="1"/>
  <c r="B49" i="6"/>
  <c r="B49" i="8" s="1"/>
  <c r="C49" i="6"/>
  <c r="C49" i="8" s="1"/>
  <c r="D49" i="6"/>
  <c r="D49" i="8" s="1"/>
  <c r="E49" i="6"/>
  <c r="E49" i="8" s="1"/>
  <c r="F49" i="6"/>
  <c r="F49" i="8" s="1"/>
  <c r="G49" i="6"/>
  <c r="G49" i="8" s="1"/>
  <c r="H49" i="6"/>
  <c r="H49" i="8" s="1"/>
  <c r="I49" i="6"/>
  <c r="I49" i="8" s="1"/>
  <c r="J49" i="6"/>
  <c r="J49" i="8" s="1"/>
  <c r="K49" i="6"/>
  <c r="K49" i="8" s="1"/>
  <c r="L49" i="6"/>
  <c r="L49" i="8" s="1"/>
  <c r="M49" i="6"/>
  <c r="M49" i="8" s="1"/>
  <c r="N49" i="6"/>
  <c r="N49" i="8" s="1"/>
  <c r="O49" i="6"/>
  <c r="O49" i="8" s="1"/>
  <c r="P49" i="6"/>
  <c r="P49" i="8" s="1"/>
  <c r="Q49" i="6"/>
  <c r="Q49" i="8" s="1"/>
  <c r="R49" i="6"/>
  <c r="R49" i="8" s="1"/>
  <c r="S49" i="6"/>
  <c r="S49" i="8" s="1"/>
  <c r="T49" i="6"/>
  <c r="T49" i="8" s="1"/>
  <c r="U49" i="6"/>
  <c r="U49" i="8" s="1"/>
  <c r="V49" i="6"/>
  <c r="V49" i="8" s="1"/>
  <c r="W49" i="6"/>
  <c r="W49" i="8" s="1"/>
  <c r="X49" i="6"/>
  <c r="X49" i="8" s="1"/>
  <c r="Y49" i="6"/>
  <c r="Y49" i="8" s="1"/>
  <c r="Z49" i="6"/>
  <c r="Z49" i="8" s="1"/>
  <c r="AA49" i="6"/>
  <c r="AA49" i="8" s="1"/>
  <c r="AB49" i="6"/>
  <c r="AB49" i="8" s="1"/>
  <c r="AC49" i="6"/>
  <c r="AC49" i="8" s="1"/>
  <c r="AD49" i="6"/>
  <c r="AD49" i="8" s="1"/>
  <c r="AE49" i="6"/>
  <c r="AE49" i="8" s="1"/>
  <c r="B50" i="6"/>
  <c r="B50" i="8" s="1"/>
  <c r="C50" i="6"/>
  <c r="C50" i="8" s="1"/>
  <c r="D50" i="6"/>
  <c r="D50" i="8" s="1"/>
  <c r="E50" i="6"/>
  <c r="E50" i="8" s="1"/>
  <c r="F50" i="6"/>
  <c r="F50" i="8" s="1"/>
  <c r="G50" i="6"/>
  <c r="G50" i="8" s="1"/>
  <c r="H50" i="6"/>
  <c r="H50" i="8" s="1"/>
  <c r="I50" i="6"/>
  <c r="I50" i="8" s="1"/>
  <c r="J50" i="6"/>
  <c r="J50" i="8" s="1"/>
  <c r="K50" i="6"/>
  <c r="K50" i="8" s="1"/>
  <c r="L50" i="6"/>
  <c r="L50" i="8" s="1"/>
  <c r="M50" i="6"/>
  <c r="M50" i="8" s="1"/>
  <c r="N50" i="6"/>
  <c r="N50" i="8" s="1"/>
  <c r="O50" i="6"/>
  <c r="O50" i="8" s="1"/>
  <c r="P50" i="6"/>
  <c r="P50" i="8" s="1"/>
  <c r="Q50" i="6"/>
  <c r="Q50" i="8" s="1"/>
  <c r="R50" i="6"/>
  <c r="R50" i="8" s="1"/>
  <c r="S50" i="6"/>
  <c r="S50" i="8" s="1"/>
  <c r="T50" i="6"/>
  <c r="T50" i="8" s="1"/>
  <c r="U50" i="6"/>
  <c r="U50" i="8" s="1"/>
  <c r="V50" i="6"/>
  <c r="V50" i="8" s="1"/>
  <c r="W50" i="6"/>
  <c r="W50" i="8" s="1"/>
  <c r="X50" i="6"/>
  <c r="X50" i="8" s="1"/>
  <c r="Y50" i="6"/>
  <c r="Y50" i="8" s="1"/>
  <c r="Z50" i="6"/>
  <c r="Z50" i="8" s="1"/>
  <c r="AA50" i="6"/>
  <c r="AA50" i="8" s="1"/>
  <c r="AB50" i="6"/>
  <c r="AB50" i="8" s="1"/>
  <c r="AC50" i="6"/>
  <c r="AC50" i="8" s="1"/>
  <c r="AD50" i="6"/>
  <c r="AD50" i="8" s="1"/>
  <c r="AE50" i="6"/>
  <c r="AE50" i="8" s="1"/>
  <c r="B51" i="6"/>
  <c r="B51" i="8" s="1"/>
  <c r="C51" i="6"/>
  <c r="C51" i="8" s="1"/>
  <c r="D51" i="6"/>
  <c r="D51" i="8" s="1"/>
  <c r="E51" i="6"/>
  <c r="E51" i="8" s="1"/>
  <c r="F51" i="6"/>
  <c r="F51" i="8" s="1"/>
  <c r="G51" i="6"/>
  <c r="G51" i="8" s="1"/>
  <c r="H51" i="6"/>
  <c r="H51" i="8" s="1"/>
  <c r="I51" i="6"/>
  <c r="I51" i="8" s="1"/>
  <c r="J51" i="6"/>
  <c r="J51" i="8" s="1"/>
  <c r="K51" i="6"/>
  <c r="K51" i="8" s="1"/>
  <c r="L51" i="6"/>
  <c r="L51" i="8" s="1"/>
  <c r="M51" i="6"/>
  <c r="M51" i="8" s="1"/>
  <c r="N51" i="6"/>
  <c r="N51" i="8" s="1"/>
  <c r="O51" i="6"/>
  <c r="O51" i="8" s="1"/>
  <c r="P51" i="6"/>
  <c r="P51" i="8" s="1"/>
  <c r="Q51" i="6"/>
  <c r="Q51" i="8" s="1"/>
  <c r="R51" i="6"/>
  <c r="R51" i="8" s="1"/>
  <c r="S51" i="6"/>
  <c r="S51" i="8" s="1"/>
  <c r="T51" i="6"/>
  <c r="T51" i="8" s="1"/>
  <c r="U51" i="6"/>
  <c r="U51" i="8" s="1"/>
  <c r="V51" i="6"/>
  <c r="V51" i="8" s="1"/>
  <c r="W51" i="6"/>
  <c r="W51" i="8" s="1"/>
  <c r="X51" i="6"/>
  <c r="X51" i="8" s="1"/>
  <c r="Y51" i="6"/>
  <c r="Y51" i="8" s="1"/>
  <c r="Z51" i="6"/>
  <c r="Z51" i="8" s="1"/>
  <c r="AA51" i="6"/>
  <c r="AA51" i="8" s="1"/>
  <c r="AB51" i="6"/>
  <c r="AB51" i="8" s="1"/>
  <c r="AC51" i="6"/>
  <c r="AC51" i="8" s="1"/>
  <c r="AD51" i="6"/>
  <c r="AD51" i="8" s="1"/>
  <c r="AE51" i="6"/>
  <c r="AE51" i="8" s="1"/>
  <c r="B52" i="6"/>
  <c r="B52" i="8" s="1"/>
  <c r="C52" i="6"/>
  <c r="C52" i="8" s="1"/>
  <c r="D52" i="6"/>
  <c r="D52" i="8" s="1"/>
  <c r="E52" i="6"/>
  <c r="E52" i="8" s="1"/>
  <c r="F52" i="6"/>
  <c r="F52" i="8" s="1"/>
  <c r="G52" i="6"/>
  <c r="G52" i="8" s="1"/>
  <c r="H52" i="6"/>
  <c r="H52" i="8" s="1"/>
  <c r="I52" i="6"/>
  <c r="I52" i="8" s="1"/>
  <c r="J52" i="6"/>
  <c r="J52" i="8" s="1"/>
  <c r="K52" i="6"/>
  <c r="K52" i="8" s="1"/>
  <c r="L52" i="6"/>
  <c r="L52" i="8" s="1"/>
  <c r="M52" i="6"/>
  <c r="M52" i="8" s="1"/>
  <c r="N52" i="6"/>
  <c r="N52" i="8" s="1"/>
  <c r="O52" i="6"/>
  <c r="O52" i="8" s="1"/>
  <c r="P52" i="6"/>
  <c r="P52" i="8" s="1"/>
  <c r="Q52" i="6"/>
  <c r="Q52" i="8" s="1"/>
  <c r="R52" i="6"/>
  <c r="R52" i="8" s="1"/>
  <c r="S52" i="6"/>
  <c r="S52" i="8" s="1"/>
  <c r="T52" i="6"/>
  <c r="T52" i="8" s="1"/>
  <c r="U52" i="6"/>
  <c r="U52" i="8" s="1"/>
  <c r="V52" i="6"/>
  <c r="V52" i="8" s="1"/>
  <c r="W52" i="6"/>
  <c r="W52" i="8" s="1"/>
  <c r="X52" i="6"/>
  <c r="X52" i="8" s="1"/>
  <c r="Y52" i="6"/>
  <c r="Y52" i="8" s="1"/>
  <c r="Z52" i="6"/>
  <c r="Z52" i="8" s="1"/>
  <c r="AA52" i="6"/>
  <c r="AA52" i="8" s="1"/>
  <c r="AB52" i="6"/>
  <c r="AB52" i="8" s="1"/>
  <c r="AC52" i="6"/>
  <c r="AC52" i="8" s="1"/>
  <c r="AD52" i="6"/>
  <c r="AD52" i="8" s="1"/>
  <c r="AE52" i="6"/>
  <c r="AE52" i="8" s="1"/>
  <c r="B53" i="6"/>
  <c r="B53" i="8" s="1"/>
  <c r="C53" i="6"/>
  <c r="C53" i="8" s="1"/>
  <c r="D53" i="6"/>
  <c r="D53" i="8" s="1"/>
  <c r="E53" i="6"/>
  <c r="E53" i="8" s="1"/>
  <c r="F53" i="6"/>
  <c r="F53" i="8" s="1"/>
  <c r="G53" i="6"/>
  <c r="G53" i="8" s="1"/>
  <c r="H53" i="6"/>
  <c r="H53" i="8" s="1"/>
  <c r="I53" i="6"/>
  <c r="I53" i="8" s="1"/>
  <c r="J53" i="6"/>
  <c r="J53" i="8" s="1"/>
  <c r="K53" i="6"/>
  <c r="K53" i="8" s="1"/>
  <c r="L53" i="6"/>
  <c r="L53" i="8" s="1"/>
  <c r="M53" i="6"/>
  <c r="M53" i="8" s="1"/>
  <c r="N53" i="6"/>
  <c r="N53" i="8" s="1"/>
  <c r="O53" i="6"/>
  <c r="O53" i="8" s="1"/>
  <c r="P53" i="6"/>
  <c r="P53" i="8" s="1"/>
  <c r="Q53" i="6"/>
  <c r="Q53" i="8" s="1"/>
  <c r="R53" i="6"/>
  <c r="R53" i="8" s="1"/>
  <c r="S53" i="6"/>
  <c r="S53" i="8" s="1"/>
  <c r="T53" i="6"/>
  <c r="T53" i="8" s="1"/>
  <c r="U53" i="6"/>
  <c r="U53" i="8" s="1"/>
  <c r="V53" i="6"/>
  <c r="V53" i="8" s="1"/>
  <c r="W53" i="6"/>
  <c r="W53" i="8" s="1"/>
  <c r="X53" i="6"/>
  <c r="X53" i="8" s="1"/>
  <c r="Y53" i="6"/>
  <c r="Y53" i="8" s="1"/>
  <c r="Z53" i="6"/>
  <c r="Z53" i="8" s="1"/>
  <c r="AA53" i="6"/>
  <c r="AA53" i="8" s="1"/>
  <c r="AB53" i="6"/>
  <c r="AB53" i="8" s="1"/>
  <c r="AC53" i="6"/>
  <c r="AC53" i="8" s="1"/>
  <c r="AD53" i="6"/>
  <c r="AD53" i="8" s="1"/>
  <c r="AE53" i="6"/>
  <c r="AE53" i="8" s="1"/>
  <c r="B54" i="6"/>
  <c r="B54" i="8" s="1"/>
  <c r="C54" i="6"/>
  <c r="C54" i="8" s="1"/>
  <c r="D54" i="6"/>
  <c r="D54" i="8" s="1"/>
  <c r="E54" i="6"/>
  <c r="E54" i="8" s="1"/>
  <c r="F54" i="6"/>
  <c r="F54" i="8" s="1"/>
  <c r="G54" i="6"/>
  <c r="G54" i="8" s="1"/>
  <c r="H54" i="6"/>
  <c r="H54" i="8" s="1"/>
  <c r="I54" i="6"/>
  <c r="I54" i="8" s="1"/>
  <c r="J54" i="6"/>
  <c r="J54" i="8" s="1"/>
  <c r="K54" i="6"/>
  <c r="K54" i="8" s="1"/>
  <c r="L54" i="6"/>
  <c r="L54" i="8" s="1"/>
  <c r="M54" i="6"/>
  <c r="M54" i="8" s="1"/>
  <c r="N54" i="6"/>
  <c r="N54" i="8" s="1"/>
  <c r="O54" i="6"/>
  <c r="O54" i="8" s="1"/>
  <c r="P54" i="6"/>
  <c r="P54" i="8" s="1"/>
  <c r="Q54" i="6"/>
  <c r="Q54" i="8" s="1"/>
  <c r="R54" i="6"/>
  <c r="R54" i="8" s="1"/>
  <c r="S54" i="6"/>
  <c r="S54" i="8" s="1"/>
  <c r="T54" i="6"/>
  <c r="T54" i="8" s="1"/>
  <c r="U54" i="6"/>
  <c r="U54" i="8" s="1"/>
  <c r="V54" i="6"/>
  <c r="V54" i="8" s="1"/>
  <c r="W54" i="6"/>
  <c r="W54" i="8" s="1"/>
  <c r="X54" i="6"/>
  <c r="X54" i="8" s="1"/>
  <c r="Y54" i="6"/>
  <c r="Y54" i="8" s="1"/>
  <c r="Z54" i="6"/>
  <c r="Z54" i="8" s="1"/>
  <c r="AA54" i="6"/>
  <c r="AA54" i="8" s="1"/>
  <c r="AB54" i="6"/>
  <c r="AB54" i="8" s="1"/>
  <c r="AC54" i="6"/>
  <c r="AC54" i="8" s="1"/>
  <c r="AD54" i="6"/>
  <c r="AD54" i="8" s="1"/>
  <c r="AE54" i="6"/>
  <c r="AE54" i="8" s="1"/>
  <c r="B55" i="6"/>
  <c r="B55" i="8" s="1"/>
  <c r="C55" i="6"/>
  <c r="C55" i="8" s="1"/>
  <c r="D55" i="6"/>
  <c r="D55" i="8" s="1"/>
  <c r="E55" i="6"/>
  <c r="E55" i="8" s="1"/>
  <c r="F55" i="6"/>
  <c r="F55" i="8" s="1"/>
  <c r="G55" i="6"/>
  <c r="G55" i="8" s="1"/>
  <c r="H55" i="6"/>
  <c r="H55" i="8" s="1"/>
  <c r="I55" i="6"/>
  <c r="I55" i="8" s="1"/>
  <c r="J55" i="6"/>
  <c r="J55" i="8" s="1"/>
  <c r="K55" i="6"/>
  <c r="K55" i="8" s="1"/>
  <c r="L55" i="6"/>
  <c r="L55" i="8" s="1"/>
  <c r="M55" i="6"/>
  <c r="M55" i="8" s="1"/>
  <c r="N55" i="6"/>
  <c r="N55" i="8" s="1"/>
  <c r="O55" i="6"/>
  <c r="O55" i="8" s="1"/>
  <c r="P55" i="6"/>
  <c r="P55" i="8" s="1"/>
  <c r="Q55" i="6"/>
  <c r="Q55" i="8" s="1"/>
  <c r="R55" i="6"/>
  <c r="R55" i="8" s="1"/>
  <c r="S55" i="6"/>
  <c r="S55" i="8" s="1"/>
  <c r="T55" i="6"/>
  <c r="T55" i="8" s="1"/>
  <c r="U55" i="6"/>
  <c r="U55" i="8" s="1"/>
  <c r="V55" i="6"/>
  <c r="V55" i="8" s="1"/>
  <c r="W55" i="6"/>
  <c r="W55" i="8" s="1"/>
  <c r="X55" i="6"/>
  <c r="X55" i="8" s="1"/>
  <c r="Y55" i="6"/>
  <c r="Y55" i="8" s="1"/>
  <c r="Z55" i="6"/>
  <c r="Z55" i="8" s="1"/>
  <c r="AA55" i="6"/>
  <c r="AA55" i="8" s="1"/>
  <c r="AB55" i="6"/>
  <c r="AB55" i="8" s="1"/>
  <c r="AC55" i="6"/>
  <c r="AC55" i="8" s="1"/>
  <c r="AD55" i="6"/>
  <c r="AD55" i="8" s="1"/>
  <c r="AE55" i="6"/>
  <c r="AE55" i="8" s="1"/>
  <c r="B56" i="6"/>
  <c r="B56" i="8" s="1"/>
  <c r="C56" i="6"/>
  <c r="C56" i="8" s="1"/>
  <c r="D56" i="6"/>
  <c r="D56" i="8" s="1"/>
  <c r="E56" i="6"/>
  <c r="E56" i="8" s="1"/>
  <c r="F56" i="6"/>
  <c r="F56" i="8" s="1"/>
  <c r="G56" i="6"/>
  <c r="G56" i="8" s="1"/>
  <c r="H56" i="6"/>
  <c r="H56" i="8" s="1"/>
  <c r="I56" i="6"/>
  <c r="I56" i="8" s="1"/>
  <c r="J56" i="6"/>
  <c r="J56" i="8" s="1"/>
  <c r="K56" i="6"/>
  <c r="K56" i="8" s="1"/>
  <c r="L56" i="6"/>
  <c r="L56" i="8" s="1"/>
  <c r="M56" i="6"/>
  <c r="M56" i="8" s="1"/>
  <c r="N56" i="6"/>
  <c r="N56" i="8" s="1"/>
  <c r="O56" i="6"/>
  <c r="O56" i="8" s="1"/>
  <c r="P56" i="6"/>
  <c r="P56" i="8" s="1"/>
  <c r="Q56" i="6"/>
  <c r="Q56" i="8" s="1"/>
  <c r="R56" i="6"/>
  <c r="R56" i="8" s="1"/>
  <c r="S56" i="6"/>
  <c r="S56" i="8" s="1"/>
  <c r="T56" i="6"/>
  <c r="T56" i="8" s="1"/>
  <c r="U56" i="6"/>
  <c r="U56" i="8" s="1"/>
  <c r="V56" i="6"/>
  <c r="V56" i="8" s="1"/>
  <c r="W56" i="6"/>
  <c r="W56" i="8" s="1"/>
  <c r="X56" i="6"/>
  <c r="X56" i="8" s="1"/>
  <c r="Y56" i="6"/>
  <c r="Y56" i="8" s="1"/>
  <c r="Z56" i="6"/>
  <c r="Z56" i="8" s="1"/>
  <c r="AA56" i="6"/>
  <c r="AA56" i="8" s="1"/>
  <c r="AB56" i="6"/>
  <c r="AB56" i="8" s="1"/>
  <c r="AC56" i="6"/>
  <c r="AC56" i="8" s="1"/>
  <c r="AD56" i="6"/>
  <c r="AD56" i="8" s="1"/>
  <c r="AE56" i="6"/>
  <c r="AE56" i="8" s="1"/>
  <c r="B57" i="6"/>
  <c r="B57" i="8" s="1"/>
  <c r="C57" i="6"/>
  <c r="C57" i="8" s="1"/>
  <c r="D57" i="6"/>
  <c r="D57" i="8" s="1"/>
  <c r="E57" i="6"/>
  <c r="E57" i="8" s="1"/>
  <c r="F57" i="6"/>
  <c r="F57" i="8" s="1"/>
  <c r="G57" i="6"/>
  <c r="G57" i="8" s="1"/>
  <c r="H57" i="6"/>
  <c r="H57" i="8" s="1"/>
  <c r="I57" i="6"/>
  <c r="I57" i="8" s="1"/>
  <c r="J57" i="6"/>
  <c r="J57" i="8" s="1"/>
  <c r="K57" i="6"/>
  <c r="K57" i="8" s="1"/>
  <c r="L57" i="6"/>
  <c r="L57" i="8" s="1"/>
  <c r="M57" i="6"/>
  <c r="M57" i="8" s="1"/>
  <c r="N57" i="6"/>
  <c r="N57" i="8" s="1"/>
  <c r="O57" i="6"/>
  <c r="O57" i="8" s="1"/>
  <c r="P57" i="6"/>
  <c r="P57" i="8" s="1"/>
  <c r="Q57" i="6"/>
  <c r="Q57" i="8" s="1"/>
  <c r="R57" i="6"/>
  <c r="R57" i="8" s="1"/>
  <c r="S57" i="6"/>
  <c r="S57" i="8" s="1"/>
  <c r="T57" i="6"/>
  <c r="T57" i="8" s="1"/>
  <c r="U57" i="6"/>
  <c r="U57" i="8" s="1"/>
  <c r="V57" i="6"/>
  <c r="V57" i="8" s="1"/>
  <c r="W57" i="6"/>
  <c r="W57" i="8" s="1"/>
  <c r="X57" i="6"/>
  <c r="X57" i="8" s="1"/>
  <c r="Y57" i="6"/>
  <c r="Y57" i="8" s="1"/>
  <c r="Z57" i="6"/>
  <c r="Z57" i="8" s="1"/>
  <c r="AA57" i="6"/>
  <c r="AA57" i="8" s="1"/>
  <c r="AB57" i="6"/>
  <c r="AB57" i="8" s="1"/>
  <c r="AC57" i="6"/>
  <c r="AC57" i="8" s="1"/>
  <c r="AD57" i="6"/>
  <c r="AD57" i="8" s="1"/>
  <c r="AE57" i="6"/>
  <c r="AE57" i="8" s="1"/>
  <c r="B58" i="6"/>
  <c r="B58" i="8" s="1"/>
  <c r="C58" i="6"/>
  <c r="C58" i="8" s="1"/>
  <c r="D58" i="6"/>
  <c r="D58" i="8" s="1"/>
  <c r="E58" i="6"/>
  <c r="E58" i="8" s="1"/>
  <c r="F58" i="6"/>
  <c r="F58" i="8" s="1"/>
  <c r="G58" i="6"/>
  <c r="G58" i="8" s="1"/>
  <c r="H58" i="6"/>
  <c r="H58" i="8" s="1"/>
  <c r="I58" i="6"/>
  <c r="I58" i="8" s="1"/>
  <c r="J58" i="6"/>
  <c r="J58" i="8" s="1"/>
  <c r="K58" i="6"/>
  <c r="K58" i="8" s="1"/>
  <c r="L58" i="6"/>
  <c r="L58" i="8" s="1"/>
  <c r="M58" i="6"/>
  <c r="M58" i="8" s="1"/>
  <c r="N58" i="6"/>
  <c r="N58" i="8" s="1"/>
  <c r="O58" i="6"/>
  <c r="O58" i="8" s="1"/>
  <c r="P58" i="6"/>
  <c r="P58" i="8" s="1"/>
  <c r="Q58" i="6"/>
  <c r="Q58" i="8" s="1"/>
  <c r="R58" i="6"/>
  <c r="R58" i="8" s="1"/>
  <c r="S58" i="6"/>
  <c r="S58" i="8" s="1"/>
  <c r="T58" i="6"/>
  <c r="T58" i="8" s="1"/>
  <c r="U58" i="6"/>
  <c r="U58" i="8" s="1"/>
  <c r="V58" i="6"/>
  <c r="V58" i="8" s="1"/>
  <c r="W58" i="6"/>
  <c r="W58" i="8" s="1"/>
  <c r="X58" i="6"/>
  <c r="X58" i="8" s="1"/>
  <c r="Y58" i="6"/>
  <c r="Y58" i="8" s="1"/>
  <c r="Z58" i="6"/>
  <c r="Z58" i="8" s="1"/>
  <c r="AA58" i="6"/>
  <c r="AA58" i="8" s="1"/>
  <c r="AB58" i="6"/>
  <c r="AB58" i="8" s="1"/>
  <c r="AC58" i="6"/>
  <c r="AC58" i="8" s="1"/>
  <c r="AD58" i="6"/>
  <c r="AD58" i="8" s="1"/>
  <c r="AE58" i="6"/>
  <c r="AE58" i="8" s="1"/>
  <c r="B59" i="6"/>
  <c r="B59" i="8" s="1"/>
  <c r="C59" i="6"/>
  <c r="C59" i="8" s="1"/>
  <c r="D59" i="6"/>
  <c r="D59" i="8" s="1"/>
  <c r="E59" i="6"/>
  <c r="E59" i="8" s="1"/>
  <c r="F59" i="6"/>
  <c r="F59" i="8" s="1"/>
  <c r="G59" i="6"/>
  <c r="G59" i="8" s="1"/>
  <c r="H59" i="6"/>
  <c r="H59" i="8" s="1"/>
  <c r="I59" i="6"/>
  <c r="I59" i="8" s="1"/>
  <c r="J59" i="6"/>
  <c r="J59" i="8" s="1"/>
  <c r="K59" i="6"/>
  <c r="K59" i="8" s="1"/>
  <c r="L59" i="6"/>
  <c r="L59" i="8" s="1"/>
  <c r="M59" i="6"/>
  <c r="M59" i="8" s="1"/>
  <c r="N59" i="6"/>
  <c r="N59" i="8" s="1"/>
  <c r="O59" i="6"/>
  <c r="O59" i="8" s="1"/>
  <c r="P59" i="6"/>
  <c r="P59" i="8" s="1"/>
  <c r="Q59" i="6"/>
  <c r="Q59" i="8" s="1"/>
  <c r="R59" i="6"/>
  <c r="R59" i="8" s="1"/>
  <c r="S59" i="6"/>
  <c r="S59" i="8" s="1"/>
  <c r="T59" i="6"/>
  <c r="T59" i="8" s="1"/>
  <c r="U59" i="6"/>
  <c r="U59" i="8" s="1"/>
  <c r="V59" i="6"/>
  <c r="V59" i="8" s="1"/>
  <c r="W59" i="6"/>
  <c r="W59" i="8" s="1"/>
  <c r="X59" i="6"/>
  <c r="X59" i="8" s="1"/>
  <c r="Y59" i="6"/>
  <c r="Y59" i="8" s="1"/>
  <c r="Z59" i="6"/>
  <c r="Z59" i="8" s="1"/>
  <c r="AA59" i="6"/>
  <c r="AA59" i="8" s="1"/>
  <c r="AB59" i="6"/>
  <c r="AB59" i="8" s="1"/>
  <c r="AC59" i="6"/>
  <c r="AC59" i="8" s="1"/>
  <c r="AD59" i="6"/>
  <c r="AD59" i="8" s="1"/>
  <c r="AE59" i="6"/>
  <c r="AE59" i="8" s="1"/>
  <c r="B60" i="6"/>
  <c r="B60" i="8" s="1"/>
  <c r="C60" i="6"/>
  <c r="C60" i="8" s="1"/>
  <c r="D60" i="6"/>
  <c r="D60" i="8" s="1"/>
  <c r="E60" i="6"/>
  <c r="E60" i="8" s="1"/>
  <c r="F60" i="6"/>
  <c r="F60" i="8" s="1"/>
  <c r="G60" i="6"/>
  <c r="G60" i="8" s="1"/>
  <c r="H60" i="6"/>
  <c r="H60" i="8" s="1"/>
  <c r="I60" i="6"/>
  <c r="I60" i="8" s="1"/>
  <c r="J60" i="6"/>
  <c r="J60" i="8" s="1"/>
  <c r="K60" i="6"/>
  <c r="K60" i="8" s="1"/>
  <c r="L60" i="6"/>
  <c r="L60" i="8" s="1"/>
  <c r="M60" i="6"/>
  <c r="M60" i="8" s="1"/>
  <c r="N60" i="6"/>
  <c r="N60" i="8" s="1"/>
  <c r="O60" i="6"/>
  <c r="O60" i="8" s="1"/>
  <c r="P60" i="6"/>
  <c r="P60" i="8" s="1"/>
  <c r="Q60" i="6"/>
  <c r="Q60" i="8" s="1"/>
  <c r="R60" i="6"/>
  <c r="R60" i="8" s="1"/>
  <c r="S60" i="6"/>
  <c r="S60" i="8" s="1"/>
  <c r="T60" i="6"/>
  <c r="T60" i="8" s="1"/>
  <c r="U60" i="6"/>
  <c r="U60" i="8" s="1"/>
  <c r="V60" i="6"/>
  <c r="V60" i="8" s="1"/>
  <c r="W60" i="6"/>
  <c r="W60" i="8" s="1"/>
  <c r="X60" i="6"/>
  <c r="X60" i="8" s="1"/>
  <c r="Y60" i="6"/>
  <c r="Y60" i="8" s="1"/>
  <c r="Z60" i="6"/>
  <c r="Z60" i="8" s="1"/>
  <c r="AA60" i="6"/>
  <c r="AA60" i="8" s="1"/>
  <c r="AB60" i="6"/>
  <c r="AB60" i="8" s="1"/>
  <c r="AC60" i="6"/>
  <c r="AC60" i="8" s="1"/>
  <c r="AD60" i="6"/>
  <c r="AD60" i="8" s="1"/>
  <c r="AE60" i="6"/>
  <c r="AE60" i="8" s="1"/>
  <c r="C34" i="6"/>
  <c r="C34" i="8" s="1"/>
  <c r="D34" i="6"/>
  <c r="D34" i="8" s="1"/>
  <c r="E34" i="6"/>
  <c r="E34" i="8" s="1"/>
  <c r="F34" i="6"/>
  <c r="F34" i="8" s="1"/>
  <c r="G34" i="6"/>
  <c r="G34" i="8" s="1"/>
  <c r="H34" i="6"/>
  <c r="H34" i="8" s="1"/>
  <c r="I34" i="6"/>
  <c r="I34" i="8" s="1"/>
  <c r="J34" i="6"/>
  <c r="J34" i="8" s="1"/>
  <c r="K34" i="6"/>
  <c r="K34" i="8" s="1"/>
  <c r="L34" i="6"/>
  <c r="L34" i="8" s="1"/>
  <c r="M34" i="6"/>
  <c r="M34" i="8" s="1"/>
  <c r="N34" i="6"/>
  <c r="N34" i="8" s="1"/>
  <c r="O34" i="6"/>
  <c r="O34" i="8" s="1"/>
  <c r="P34" i="6"/>
  <c r="P34" i="8" s="1"/>
  <c r="Q34" i="6"/>
  <c r="Q34" i="8" s="1"/>
  <c r="R34" i="6"/>
  <c r="R34" i="8" s="1"/>
  <c r="S34" i="6"/>
  <c r="S34" i="8" s="1"/>
  <c r="T34" i="6"/>
  <c r="T34" i="8" s="1"/>
  <c r="U34" i="6"/>
  <c r="U34" i="8" s="1"/>
  <c r="V34" i="6"/>
  <c r="V34" i="8" s="1"/>
  <c r="W34" i="6"/>
  <c r="W34" i="8" s="1"/>
  <c r="X34" i="6"/>
  <c r="X34" i="8" s="1"/>
  <c r="Y34" i="6"/>
  <c r="Y34" i="8" s="1"/>
  <c r="Z34" i="6"/>
  <c r="Z34" i="8" s="1"/>
  <c r="AA34" i="6"/>
  <c r="AA34" i="8" s="1"/>
  <c r="AB34" i="6"/>
  <c r="AB34" i="8" s="1"/>
  <c r="AC34" i="6"/>
  <c r="AC34" i="8" s="1"/>
  <c r="AD34" i="6"/>
  <c r="AD34" i="8" s="1"/>
  <c r="AE34" i="6"/>
  <c r="AE34" i="8" s="1"/>
  <c r="B34" i="6"/>
  <c r="B34" i="8" s="1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B39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B41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B42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B54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B56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B34" i="5"/>
  <c r="J30" i="1"/>
  <c r="I30" i="1"/>
  <c r="H30" i="1"/>
  <c r="F30" i="1"/>
  <c r="E30" i="1"/>
  <c r="D30" i="1"/>
  <c r="B30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3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" i="1"/>
  <c r="U2" i="9" l="1"/>
  <c r="U4" i="9" s="1"/>
</calcChain>
</file>

<file path=xl/sharedStrings.xml><?xml version="1.0" encoding="utf-8"?>
<sst xmlns="http://schemas.openxmlformats.org/spreadsheetml/2006/main" count="438" uniqueCount="87">
  <si>
    <t>FILA</t>
  </si>
  <si>
    <t>Ra [-]</t>
  </si>
  <si>
    <t>CLEAR</t>
  </si>
  <si>
    <t>OVERCAST</t>
  </si>
  <si>
    <t>A1</t>
  </si>
  <si>
    <t>A3</t>
  </si>
  <si>
    <t>A5</t>
  </si>
  <si>
    <t>A7</t>
  </si>
  <si>
    <t>A9</t>
  </si>
  <si>
    <t>A11</t>
  </si>
  <si>
    <t>C1</t>
  </si>
  <si>
    <t>C3</t>
  </si>
  <si>
    <t>C5</t>
  </si>
  <si>
    <t>C7</t>
  </si>
  <si>
    <t>C9</t>
  </si>
  <si>
    <t>C11</t>
  </si>
  <si>
    <t>C13</t>
  </si>
  <si>
    <t>E1</t>
  </si>
  <si>
    <t>E3</t>
  </si>
  <si>
    <t>E5</t>
  </si>
  <si>
    <t>E7</t>
  </si>
  <si>
    <t>E9</t>
  </si>
  <si>
    <t>E11</t>
  </si>
  <si>
    <t>E13</t>
  </si>
  <si>
    <t>(M/E)vert</t>
  </si>
  <si>
    <t>(M/E)oriz</t>
  </si>
  <si>
    <t>G1</t>
  </si>
  <si>
    <t>G3</t>
  </si>
  <si>
    <t>G5</t>
  </si>
  <si>
    <t>G7</t>
  </si>
  <si>
    <t>G9</t>
  </si>
  <si>
    <t>G11</t>
  </si>
  <si>
    <t>G13</t>
  </si>
  <si>
    <t>Ep_eye</t>
  </si>
  <si>
    <t>Ep_wp</t>
  </si>
  <si>
    <t>Ep_eye  [lx]</t>
  </si>
  <si>
    <t>Ep_wp  [lx]</t>
  </si>
  <si>
    <t>Ep_eye/Ep_wp</t>
  </si>
  <si>
    <t>M/P_eye</t>
  </si>
  <si>
    <t xml:space="preserve">Porte </t>
  </si>
  <si>
    <t>Sedie</t>
  </si>
  <si>
    <t>Banchi gialli</t>
  </si>
  <si>
    <t>Banchi beije</t>
  </si>
  <si>
    <t>Banchi bianchi</t>
  </si>
  <si>
    <t>Lavagne bianche</t>
  </si>
  <si>
    <t>Infissi</t>
  </si>
  <si>
    <t>Davanzale</t>
  </si>
  <si>
    <t>Muro (azzurro)</t>
  </si>
  <si>
    <t>Pavimento</t>
  </si>
  <si>
    <t>rho (-)</t>
  </si>
  <si>
    <t xml:space="preserve">Sample </t>
  </si>
  <si>
    <t>buio</t>
  </si>
  <si>
    <t>time [hh:mm]</t>
  </si>
  <si>
    <t>tende no</t>
  </si>
  <si>
    <t>tende si</t>
  </si>
  <si>
    <t>LEGENDA</t>
  </si>
  <si>
    <t>MISURA N.7</t>
  </si>
  <si>
    <t>SPETTRO MISURATO IN E5</t>
  </si>
  <si>
    <t xml:space="preserve">E_wp </t>
  </si>
  <si>
    <t>21/12/2023_Clear</t>
  </si>
  <si>
    <t>21/03/2023_Clear</t>
  </si>
  <si>
    <t>21/06/2023_Clear</t>
  </si>
  <si>
    <t>21/12/2023_Overcast</t>
  </si>
  <si>
    <t>21/03/2023_Overcast</t>
  </si>
  <si>
    <t>21/06/2023_Overcast</t>
  </si>
  <si>
    <t>ORIZZONTALI</t>
  </si>
  <si>
    <t>VERTICALI</t>
  </si>
  <si>
    <t>m-EDI_eye</t>
  </si>
  <si>
    <t>m-EDI_wp</t>
  </si>
  <si>
    <t>Media</t>
  </si>
  <si>
    <t>CCT [K]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</si>
  <si>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</si>
  <si>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</si>
  <si>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</si>
  <si>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</si>
  <si>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</si>
  <si>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</si>
  <si>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CS+EL</t>
  </si>
  <si>
    <t>&gt;500</t>
  </si>
  <si>
    <t>&lt;500</t>
  </si>
  <si>
    <t>OFF</t>
  </si>
  <si>
    <t>ON</t>
  </si>
  <si>
    <t>TOT</t>
  </si>
  <si>
    <t>&gt;163</t>
  </si>
  <si>
    <t>163&gt;x&gt;109</t>
  </si>
  <si>
    <t>&lt;109</t>
  </si>
  <si>
    <t>sDA&gt;75%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</si>
</sst>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i/>
      <sz val="11"/>
      <color theme="1"/>
      <name val="Bahnschrift"/>
      <family val="2"/>
    </font>
    <font>
      <b/>
      <sz val="12"/>
      <color theme="1"/>
      <name val="Bahnschrift"/>
      <family val="2"/>
    </font>
    <font>
      <b/>
      <sz val="12"/>
      <color rgb="FFFF0000"/>
      <name val="Bahnschrift"/>
      <family val="2"/>
    </font>
    <font>
      <sz val="11"/>
      <color theme="0"/>
      <name val="Bahnschrift"/>
      <family val="2"/>
    </font>
    <font>
      <sz val="11"/>
      <color theme="5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20" xfId="0" applyFont="1" applyFill="1" applyBorder="1" applyAlignment="1">
      <alignment vertical="center"/>
    </xf>
    <xf numFmtId="0" fontId="1" fillId="4" borderId="20" xfId="0" applyFont="1" applyFill="1" applyBorder="1" applyAlignment="1">
      <alignment horizontal="center" vertical="center"/>
    </xf>
    <xf numFmtId="164" fontId="1" fillId="4" borderId="20" xfId="0" applyNumberFormat="1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/>
    </xf>
    <xf numFmtId="0" fontId="1" fillId="3" borderId="21" xfId="0" applyFont="1" applyFill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center" vertical="center"/>
    </xf>
    <xf numFmtId="164" fontId="1" fillId="4" borderId="21" xfId="0" applyNumberFormat="1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2" fontId="1" fillId="7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3" fillId="2" borderId="0" xfId="0" applyFont="1" applyFill="1" applyAlignment="1">
      <alignment horizontal="center"/>
    </xf>
    <xf numFmtId="0" fontId="1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/>
    <xf numFmtId="164" fontId="1" fillId="0" borderId="1" xfId="0" applyNumberFormat="1" applyFont="1" applyBorder="1"/>
    <xf numFmtId="2" fontId="6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8" borderId="1" xfId="0" applyFont="1" applyFill="1" applyBorder="1"/>
    <xf numFmtId="2" fontId="1" fillId="3" borderId="12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11" xfId="0" applyNumberFormat="1" applyFont="1" applyFill="1" applyBorder="1" applyAlignment="1">
      <alignment vertical="center"/>
    </xf>
    <xf numFmtId="2" fontId="1" fillId="3" borderId="17" xfId="0" applyNumberFormat="1" applyFont="1" applyFill="1" applyBorder="1" applyAlignment="1">
      <alignment vertical="center"/>
    </xf>
    <xf numFmtId="0" fontId="1" fillId="3" borderId="1" xfId="0" applyFont="1" applyFill="1" applyBorder="1"/>
    <xf numFmtId="0" fontId="1" fillId="5" borderId="1" xfId="0" applyFont="1" applyFill="1" applyBorder="1"/>
    <xf numFmtId="2" fontId="1" fillId="3" borderId="10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8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2" fontId="1" fillId="3" borderId="14" xfId="0" applyNumberFormat="1" applyFont="1" applyFill="1" applyBorder="1" applyAlignment="1">
      <alignment vertical="center"/>
    </xf>
    <xf numFmtId="2" fontId="1" fillId="3" borderId="13" xfId="0" applyNumberFormat="1" applyFont="1" applyFill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16" fontId="1" fillId="2" borderId="26" xfId="0" applyNumberFormat="1" applyFont="1" applyFill="1" applyBorder="1" applyAlignment="1">
      <alignment horizontal="center" vertical="center"/>
    </xf>
    <xf numFmtId="16" fontId="1" fillId="2" borderId="27" xfId="0" applyNumberFormat="1" applyFont="1" applyFill="1" applyBorder="1" applyAlignment="1">
      <alignment horizontal="center" vertical="center"/>
    </xf>
    <xf numFmtId="16" fontId="1" fillId="2" borderId="28" xfId="0" applyNumberFormat="1" applyFont="1" applyFill="1" applyBorder="1" applyAlignment="1">
      <alignment horizontal="center" vertical="center"/>
    </xf>
    <xf numFmtId="2" fontId="1" fillId="3" borderId="24" xfId="0" applyNumberFormat="1" applyFont="1" applyFill="1" applyBorder="1" applyAlignment="1">
      <alignment vertical="center"/>
    </xf>
    <xf numFmtId="2" fontId="1" fillId="3" borderId="25" xfId="0" applyNumberFormat="1" applyFont="1" applyFill="1" applyBorder="1" applyAlignment="1">
      <alignment vertical="center"/>
    </xf>
    <xf numFmtId="2" fontId="1" fillId="8" borderId="23" xfId="0" applyNumberFormat="1" applyFont="1" applyFill="1" applyBorder="1"/>
    <xf numFmtId="2" fontId="7" fillId="5" borderId="11" xfId="0" applyNumberFormat="1" applyFont="1" applyFill="1" applyBorder="1" applyAlignment="1">
      <alignment vertical="center"/>
    </xf>
    <xf numFmtId="0" fontId="7" fillId="0" borderId="0" xfId="0" applyFont="1"/>
    <xf numFmtId="2" fontId="1" fillId="3" borderId="29" xfId="0" applyNumberFormat="1" applyFont="1" applyFill="1" applyBorder="1" applyAlignment="1">
      <alignment vertical="center"/>
    </xf>
    <xf numFmtId="2" fontId="1" fillId="3" borderId="30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2" fontId="1" fillId="0" borderId="23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14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164" fontId="1" fillId="2" borderId="19" xfId="0" applyNumberFormat="1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43" fontId="10" fillId="4" borderId="1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10" fillId="4" borderId="23" xfId="1" applyFon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/>
    <xf numFmtId="2" fontId="10" fillId="0" borderId="11" xfId="0" applyNumberFormat="1" applyFont="1" applyBorder="1" applyAlignment="1">
      <alignment vertical="center"/>
    </xf>
    <xf numFmtId="2" fontId="10" fillId="0" borderId="23" xfId="0" applyNumberFormat="1" applyFont="1" applyBorder="1" applyAlignment="1">
      <alignment vertical="center"/>
    </xf>
    <xf numFmtId="0" fontId="1" fillId="0" borderId="24" xfId="0" applyFont="1" applyBorder="1"/>
    <xf numFmtId="0" fontId="0" fillId="0" borderId="24" xfId="0" applyBorder="1"/>
    <xf numFmtId="0" fontId="1" fillId="2" borderId="0" xfId="0" applyFont="1" applyFill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0.0</c:formatCode>
                <c:ptCount val="31"/>
                <c:pt idx="0">
                  <c:v>31.92</c:v>
                </c:pt>
                <c:pt idx="1">
                  <c:v>33.49</c:v>
                </c:pt>
                <c:pt idx="2">
                  <c:v>34.9</c:v>
                </c:pt>
                <c:pt idx="3">
                  <c:v>36.33</c:v>
                </c:pt>
                <c:pt idx="4">
                  <c:v>37.57</c:v>
                </c:pt>
                <c:pt idx="5">
                  <c:v>38.54</c:v>
                </c:pt>
                <c:pt idx="6">
                  <c:v>39.18</c:v>
                </c:pt>
                <c:pt idx="7">
                  <c:v>39.65</c:v>
                </c:pt>
                <c:pt idx="8">
                  <c:v>40.47</c:v>
                </c:pt>
                <c:pt idx="9">
                  <c:v>41.57</c:v>
                </c:pt>
                <c:pt idx="10">
                  <c:v>42.85</c:v>
                </c:pt>
                <c:pt idx="11">
                  <c:v>44.14</c:v>
                </c:pt>
                <c:pt idx="12">
                  <c:v>45.38</c:v>
                </c:pt>
                <c:pt idx="13">
                  <c:v>46.48</c:v>
                </c:pt>
                <c:pt idx="14">
                  <c:v>47.5</c:v>
                </c:pt>
                <c:pt idx="15">
                  <c:v>48.38</c:v>
                </c:pt>
                <c:pt idx="16">
                  <c:v>49.13</c:v>
                </c:pt>
                <c:pt idx="17">
                  <c:v>49.72</c:v>
                </c:pt>
                <c:pt idx="18">
                  <c:v>50.26</c:v>
                </c:pt>
                <c:pt idx="19">
                  <c:v>50.83</c:v>
                </c:pt>
                <c:pt idx="20">
                  <c:v>51.54</c:v>
                </c:pt>
                <c:pt idx="21">
                  <c:v>52.22</c:v>
                </c:pt>
                <c:pt idx="22">
                  <c:v>52.79</c:v>
                </c:pt>
                <c:pt idx="23">
                  <c:v>53.26</c:v>
                </c:pt>
                <c:pt idx="24">
                  <c:v>53.6</c:v>
                </c:pt>
                <c:pt idx="25">
                  <c:v>53.94</c:v>
                </c:pt>
                <c:pt idx="26">
                  <c:v>54.26</c:v>
                </c:pt>
                <c:pt idx="27">
                  <c:v>54.87</c:v>
                </c:pt>
                <c:pt idx="28">
                  <c:v>55.48</c:v>
                </c:pt>
                <c:pt idx="29">
                  <c:v>56.05</c:v>
                </c:pt>
                <c:pt idx="30">
                  <c:v>56.65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A2-4D20-BCE7-E8F4659EBAF1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(azzurro)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37.950000000000003</c:v>
                </c:pt>
                <c:pt idx="1">
                  <c:v>51.21</c:v>
                </c:pt>
                <c:pt idx="2">
                  <c:v>55.75</c:v>
                </c:pt>
                <c:pt idx="3">
                  <c:v>56.36</c:v>
                </c:pt>
                <c:pt idx="4">
                  <c:v>56.64</c:v>
                </c:pt>
                <c:pt idx="5">
                  <c:v>56.87</c:v>
                </c:pt>
                <c:pt idx="6">
                  <c:v>56.94</c:v>
                </c:pt>
                <c:pt idx="7">
                  <c:v>56.93</c:v>
                </c:pt>
                <c:pt idx="8">
                  <c:v>56.79</c:v>
                </c:pt>
                <c:pt idx="9">
                  <c:v>56.65</c:v>
                </c:pt>
                <c:pt idx="10">
                  <c:v>56.34</c:v>
                </c:pt>
                <c:pt idx="11">
                  <c:v>56.04</c:v>
                </c:pt>
                <c:pt idx="12">
                  <c:v>55.72</c:v>
                </c:pt>
                <c:pt idx="13">
                  <c:v>55.37</c:v>
                </c:pt>
                <c:pt idx="14">
                  <c:v>54.96</c:v>
                </c:pt>
                <c:pt idx="15">
                  <c:v>54.46</c:v>
                </c:pt>
                <c:pt idx="16">
                  <c:v>53.85</c:v>
                </c:pt>
                <c:pt idx="17">
                  <c:v>53.18</c:v>
                </c:pt>
                <c:pt idx="18">
                  <c:v>52.3</c:v>
                </c:pt>
                <c:pt idx="19">
                  <c:v>51.1</c:v>
                </c:pt>
                <c:pt idx="20">
                  <c:v>49.72</c:v>
                </c:pt>
                <c:pt idx="21">
                  <c:v>48.51</c:v>
                </c:pt>
                <c:pt idx="22">
                  <c:v>47.67</c:v>
                </c:pt>
                <c:pt idx="23">
                  <c:v>47.18</c:v>
                </c:pt>
                <c:pt idx="24">
                  <c:v>46.55</c:v>
                </c:pt>
                <c:pt idx="25">
                  <c:v>46.12</c:v>
                </c:pt>
                <c:pt idx="26">
                  <c:v>45.97</c:v>
                </c:pt>
                <c:pt idx="27">
                  <c:v>46.21</c:v>
                </c:pt>
                <c:pt idx="28">
                  <c:v>46.57</c:v>
                </c:pt>
                <c:pt idx="29">
                  <c:v>46.87</c:v>
                </c:pt>
                <c:pt idx="30">
                  <c:v>46.98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A2-4D20-BCE7-E8F4659EBAF1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Davanzale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36.49</c:v>
                </c:pt>
                <c:pt idx="1">
                  <c:v>37.630000000000003</c:v>
                </c:pt>
                <c:pt idx="2">
                  <c:v>38.58</c:v>
                </c:pt>
                <c:pt idx="3">
                  <c:v>39.53</c:v>
                </c:pt>
                <c:pt idx="4">
                  <c:v>40.450000000000003</c:v>
                </c:pt>
                <c:pt idx="5">
                  <c:v>41.23</c:v>
                </c:pt>
                <c:pt idx="6">
                  <c:v>41.9</c:v>
                </c:pt>
                <c:pt idx="7">
                  <c:v>42.46</c:v>
                </c:pt>
                <c:pt idx="8">
                  <c:v>43.07</c:v>
                </c:pt>
                <c:pt idx="9">
                  <c:v>43.71</c:v>
                </c:pt>
                <c:pt idx="10">
                  <c:v>44.31</c:v>
                </c:pt>
                <c:pt idx="11">
                  <c:v>44.9</c:v>
                </c:pt>
                <c:pt idx="12">
                  <c:v>45.47</c:v>
                </c:pt>
                <c:pt idx="13">
                  <c:v>45.94</c:v>
                </c:pt>
                <c:pt idx="14">
                  <c:v>46.4</c:v>
                </c:pt>
                <c:pt idx="15">
                  <c:v>46.78</c:v>
                </c:pt>
                <c:pt idx="16">
                  <c:v>47.11</c:v>
                </c:pt>
                <c:pt idx="17">
                  <c:v>47.42</c:v>
                </c:pt>
                <c:pt idx="18">
                  <c:v>47.67</c:v>
                </c:pt>
                <c:pt idx="19">
                  <c:v>47.87</c:v>
                </c:pt>
                <c:pt idx="20">
                  <c:v>48.03</c:v>
                </c:pt>
                <c:pt idx="21">
                  <c:v>48.19</c:v>
                </c:pt>
                <c:pt idx="22">
                  <c:v>48.28</c:v>
                </c:pt>
                <c:pt idx="23">
                  <c:v>48.44</c:v>
                </c:pt>
                <c:pt idx="24">
                  <c:v>48.51</c:v>
                </c:pt>
                <c:pt idx="25">
                  <c:v>48.64</c:v>
                </c:pt>
                <c:pt idx="26">
                  <c:v>48.74</c:v>
                </c:pt>
                <c:pt idx="27">
                  <c:v>48.87</c:v>
                </c:pt>
                <c:pt idx="28">
                  <c:v>48.97</c:v>
                </c:pt>
                <c:pt idx="29">
                  <c:v>49.05</c:v>
                </c:pt>
                <c:pt idx="30">
                  <c:v>49.08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A2-4D20-BCE7-E8F4659EBAF1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Infissi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30.95</c:v>
                </c:pt>
                <c:pt idx="1">
                  <c:v>41.35</c:v>
                </c:pt>
                <c:pt idx="2">
                  <c:v>45.23</c:v>
                </c:pt>
                <c:pt idx="3">
                  <c:v>47.24</c:v>
                </c:pt>
                <c:pt idx="4">
                  <c:v>49.78</c:v>
                </c:pt>
                <c:pt idx="5">
                  <c:v>51.84</c:v>
                </c:pt>
                <c:pt idx="6">
                  <c:v>52.61</c:v>
                </c:pt>
                <c:pt idx="7">
                  <c:v>52.98</c:v>
                </c:pt>
                <c:pt idx="8">
                  <c:v>53.51</c:v>
                </c:pt>
                <c:pt idx="9">
                  <c:v>54.5</c:v>
                </c:pt>
                <c:pt idx="10">
                  <c:v>56.03</c:v>
                </c:pt>
                <c:pt idx="11">
                  <c:v>58.04</c:v>
                </c:pt>
                <c:pt idx="12">
                  <c:v>60.38</c:v>
                </c:pt>
                <c:pt idx="13">
                  <c:v>62.7</c:v>
                </c:pt>
                <c:pt idx="14">
                  <c:v>64.84</c:v>
                </c:pt>
                <c:pt idx="15">
                  <c:v>66.319999999999993</c:v>
                </c:pt>
                <c:pt idx="16">
                  <c:v>67.17</c:v>
                </c:pt>
                <c:pt idx="17">
                  <c:v>67.599999999999994</c:v>
                </c:pt>
                <c:pt idx="18">
                  <c:v>67.680000000000007</c:v>
                </c:pt>
                <c:pt idx="19">
                  <c:v>67.56</c:v>
                </c:pt>
                <c:pt idx="20">
                  <c:v>67.41</c:v>
                </c:pt>
                <c:pt idx="21">
                  <c:v>67.209999999999994</c:v>
                </c:pt>
                <c:pt idx="22">
                  <c:v>66.98</c:v>
                </c:pt>
                <c:pt idx="23">
                  <c:v>66.81</c:v>
                </c:pt>
                <c:pt idx="24">
                  <c:v>66.58</c:v>
                </c:pt>
                <c:pt idx="25">
                  <c:v>66.400000000000006</c:v>
                </c:pt>
                <c:pt idx="26">
                  <c:v>66.23</c:v>
                </c:pt>
                <c:pt idx="27">
                  <c:v>66.09</c:v>
                </c:pt>
                <c:pt idx="28">
                  <c:v>65.94</c:v>
                </c:pt>
                <c:pt idx="29">
                  <c:v>65.87</c:v>
                </c:pt>
                <c:pt idx="30">
                  <c:v>65.709999999999994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A2-4D20-BCE7-E8F4659EBAF1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Lavagne bianche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0.0</c:formatCode>
                <c:ptCount val="31"/>
                <c:pt idx="0">
                  <c:v>28.86</c:v>
                </c:pt>
                <c:pt idx="1">
                  <c:v>51.57</c:v>
                </c:pt>
                <c:pt idx="2">
                  <c:v>67.78</c:v>
                </c:pt>
                <c:pt idx="3">
                  <c:v>71.58</c:v>
                </c:pt>
                <c:pt idx="4">
                  <c:v>71.86</c:v>
                </c:pt>
                <c:pt idx="5">
                  <c:v>72.22</c:v>
                </c:pt>
                <c:pt idx="6">
                  <c:v>72.59</c:v>
                </c:pt>
                <c:pt idx="7">
                  <c:v>73.2</c:v>
                </c:pt>
                <c:pt idx="8">
                  <c:v>74</c:v>
                </c:pt>
                <c:pt idx="9">
                  <c:v>74.650000000000006</c:v>
                </c:pt>
                <c:pt idx="10">
                  <c:v>75.459999999999994</c:v>
                </c:pt>
                <c:pt idx="11">
                  <c:v>76.7</c:v>
                </c:pt>
                <c:pt idx="12">
                  <c:v>78.12</c:v>
                </c:pt>
                <c:pt idx="13">
                  <c:v>79.22</c:v>
                </c:pt>
                <c:pt idx="14">
                  <c:v>79.88</c:v>
                </c:pt>
                <c:pt idx="15">
                  <c:v>80.13</c:v>
                </c:pt>
                <c:pt idx="16">
                  <c:v>80.17</c:v>
                </c:pt>
                <c:pt idx="17">
                  <c:v>80.14</c:v>
                </c:pt>
                <c:pt idx="18">
                  <c:v>80.010000000000005</c:v>
                </c:pt>
                <c:pt idx="19">
                  <c:v>79.83</c:v>
                </c:pt>
                <c:pt idx="20">
                  <c:v>79.680000000000007</c:v>
                </c:pt>
                <c:pt idx="21">
                  <c:v>79.52</c:v>
                </c:pt>
                <c:pt idx="22">
                  <c:v>79.36</c:v>
                </c:pt>
                <c:pt idx="23">
                  <c:v>79.28</c:v>
                </c:pt>
                <c:pt idx="24">
                  <c:v>79.180000000000007</c:v>
                </c:pt>
                <c:pt idx="25">
                  <c:v>79.13</c:v>
                </c:pt>
                <c:pt idx="26">
                  <c:v>79.040000000000006</c:v>
                </c:pt>
                <c:pt idx="27">
                  <c:v>78.91</c:v>
                </c:pt>
                <c:pt idx="28">
                  <c:v>78.790000000000006</c:v>
                </c:pt>
                <c:pt idx="29">
                  <c:v>78.72</c:v>
                </c:pt>
                <c:pt idx="30">
                  <c:v>78.53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EA2-4D20-BCE7-E8F4659EBAF1}"/>
            </c:ext>
          </c:extLst>
        </c:ser>
        <c:ser>
          <c:idx val="6"/>
          <c:order val="5"/>
          <c:tx>
            <c:strRef>
              <c:f>'Materiali aula'!$A$8</c:f>
              <c:strCache>
                <c:ptCount val="1"/>
                <c:pt idx="0">
                  <c:v>Banchi beije</c:v>
                </c:pt>
              </c:strCache>
            </c:strRef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0.0</c:formatCode>
                <c:ptCount val="31"/>
                <c:pt idx="0">
                  <c:v>26.04</c:v>
                </c:pt>
                <c:pt idx="1">
                  <c:v>35.950000000000003</c:v>
                </c:pt>
                <c:pt idx="2">
                  <c:v>39.729999999999997</c:v>
                </c:pt>
                <c:pt idx="3">
                  <c:v>41.09</c:v>
                </c:pt>
                <c:pt idx="4">
                  <c:v>42.85</c:v>
                </c:pt>
                <c:pt idx="5">
                  <c:v>44.33</c:v>
                </c:pt>
                <c:pt idx="6">
                  <c:v>44.82</c:v>
                </c:pt>
                <c:pt idx="7">
                  <c:v>45.03</c:v>
                </c:pt>
                <c:pt idx="8">
                  <c:v>45.37</c:v>
                </c:pt>
                <c:pt idx="9">
                  <c:v>46.08</c:v>
                </c:pt>
                <c:pt idx="10">
                  <c:v>47.28</c:v>
                </c:pt>
                <c:pt idx="11">
                  <c:v>48.87</c:v>
                </c:pt>
                <c:pt idx="12">
                  <c:v>50.66</c:v>
                </c:pt>
                <c:pt idx="13">
                  <c:v>52.5</c:v>
                </c:pt>
                <c:pt idx="14">
                  <c:v>54.31</c:v>
                </c:pt>
                <c:pt idx="15">
                  <c:v>55.95</c:v>
                </c:pt>
                <c:pt idx="16">
                  <c:v>57.68</c:v>
                </c:pt>
                <c:pt idx="17">
                  <c:v>59.4</c:v>
                </c:pt>
                <c:pt idx="18">
                  <c:v>60.74</c:v>
                </c:pt>
                <c:pt idx="19">
                  <c:v>61.55</c:v>
                </c:pt>
                <c:pt idx="20">
                  <c:v>61.95</c:v>
                </c:pt>
                <c:pt idx="21">
                  <c:v>62.09</c:v>
                </c:pt>
                <c:pt idx="22">
                  <c:v>62.11</c:v>
                </c:pt>
                <c:pt idx="23">
                  <c:v>62.1</c:v>
                </c:pt>
                <c:pt idx="24">
                  <c:v>62.08</c:v>
                </c:pt>
                <c:pt idx="25">
                  <c:v>62.14</c:v>
                </c:pt>
                <c:pt idx="26">
                  <c:v>62.16</c:v>
                </c:pt>
                <c:pt idx="27">
                  <c:v>62.29</c:v>
                </c:pt>
                <c:pt idx="28">
                  <c:v>62.43</c:v>
                </c:pt>
                <c:pt idx="29">
                  <c:v>62.55</c:v>
                </c:pt>
                <c:pt idx="30">
                  <c:v>62.67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A2-4D20-BCE7-E8F4659EBAF1}"/>
            </c:ext>
          </c:extLst>
        </c:ser>
        <c:ser>
          <c:idx val="4"/>
          <c:order val="6"/>
          <c:tx>
            <c:strRef>
              <c:f>'Materiali aula'!$A$7</c:f>
              <c:strCache>
                <c:ptCount val="1"/>
                <c:pt idx="0">
                  <c:v>Banchi bianchi</c:v>
                </c:pt>
              </c:strCache>
            </c:strRef>
          </c:tx>
          <c:spPr>
            <a:ln w="19050" cap="rnd">
              <a:solidFill>
                <a:schemeClr val="accent2">
                  <a:tint val="94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34.159999999999997</c:v>
                </c:pt>
                <c:pt idx="1">
                  <c:v>58.25</c:v>
                </c:pt>
                <c:pt idx="2">
                  <c:v>75.650000000000006</c:v>
                </c:pt>
                <c:pt idx="3">
                  <c:v>80.599999999999994</c:v>
                </c:pt>
                <c:pt idx="4">
                  <c:v>81.62</c:v>
                </c:pt>
                <c:pt idx="5">
                  <c:v>82.26</c:v>
                </c:pt>
                <c:pt idx="6">
                  <c:v>82.47</c:v>
                </c:pt>
                <c:pt idx="7">
                  <c:v>82.5</c:v>
                </c:pt>
                <c:pt idx="8">
                  <c:v>82.35</c:v>
                </c:pt>
                <c:pt idx="9">
                  <c:v>82.11</c:v>
                </c:pt>
                <c:pt idx="10">
                  <c:v>81.540000000000006</c:v>
                </c:pt>
                <c:pt idx="11">
                  <c:v>80.81</c:v>
                </c:pt>
                <c:pt idx="12">
                  <c:v>79.650000000000006</c:v>
                </c:pt>
                <c:pt idx="13">
                  <c:v>78.61</c:v>
                </c:pt>
                <c:pt idx="14">
                  <c:v>78.09</c:v>
                </c:pt>
                <c:pt idx="15">
                  <c:v>77.739999999999995</c:v>
                </c:pt>
                <c:pt idx="16">
                  <c:v>77.2</c:v>
                </c:pt>
                <c:pt idx="17">
                  <c:v>77.05</c:v>
                </c:pt>
                <c:pt idx="18">
                  <c:v>77.47</c:v>
                </c:pt>
                <c:pt idx="19">
                  <c:v>78.08</c:v>
                </c:pt>
                <c:pt idx="20">
                  <c:v>78.45</c:v>
                </c:pt>
                <c:pt idx="21">
                  <c:v>78.45</c:v>
                </c:pt>
                <c:pt idx="22">
                  <c:v>78.180000000000007</c:v>
                </c:pt>
                <c:pt idx="23">
                  <c:v>78.39</c:v>
                </c:pt>
                <c:pt idx="24">
                  <c:v>79.02</c:v>
                </c:pt>
                <c:pt idx="25">
                  <c:v>79.989999999999995</c:v>
                </c:pt>
                <c:pt idx="26">
                  <c:v>80.69</c:v>
                </c:pt>
                <c:pt idx="27">
                  <c:v>81.349999999999994</c:v>
                </c:pt>
                <c:pt idx="28">
                  <c:v>81.790000000000006</c:v>
                </c:pt>
                <c:pt idx="29">
                  <c:v>82.17</c:v>
                </c:pt>
                <c:pt idx="30">
                  <c:v>82.39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A2-4D20-BCE7-E8F4659EBAF1}"/>
            </c:ext>
          </c:extLst>
        </c:ser>
        <c:ser>
          <c:idx val="8"/>
          <c:order val="7"/>
          <c:tx>
            <c:strRef>
              <c:f>'Materiali aula'!$A$9</c:f>
              <c:strCache>
                <c:ptCount val="1"/>
                <c:pt idx="0">
                  <c:v>Banchi gialli</c:v>
                </c:pt>
              </c:strCache>
            </c:strRef>
          </c:tx>
          <c:spPr>
            <a:ln w="25400" cap="rnd">
              <a:solidFill>
                <a:schemeClr val="accent2">
                  <a:shade val="5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0.0</c:formatCode>
                <c:ptCount val="31"/>
                <c:pt idx="0">
                  <c:v>8.2799999999999994</c:v>
                </c:pt>
                <c:pt idx="1">
                  <c:v>8.44</c:v>
                </c:pt>
                <c:pt idx="2">
                  <c:v>8.3699999999999992</c:v>
                </c:pt>
                <c:pt idx="3">
                  <c:v>8.58</c:v>
                </c:pt>
                <c:pt idx="4">
                  <c:v>9.0399999999999991</c:v>
                </c:pt>
                <c:pt idx="5">
                  <c:v>9.81</c:v>
                </c:pt>
                <c:pt idx="6">
                  <c:v>10.81</c:v>
                </c:pt>
                <c:pt idx="7">
                  <c:v>12.19</c:v>
                </c:pt>
                <c:pt idx="8">
                  <c:v>14.75</c:v>
                </c:pt>
                <c:pt idx="9">
                  <c:v>18.36</c:v>
                </c:pt>
                <c:pt idx="10">
                  <c:v>23.47</c:v>
                </c:pt>
                <c:pt idx="11">
                  <c:v>28.82</c:v>
                </c:pt>
                <c:pt idx="12">
                  <c:v>34.119999999999997</c:v>
                </c:pt>
                <c:pt idx="13">
                  <c:v>39.380000000000003</c:v>
                </c:pt>
                <c:pt idx="14">
                  <c:v>44.85</c:v>
                </c:pt>
                <c:pt idx="15">
                  <c:v>49.55</c:v>
                </c:pt>
                <c:pt idx="16">
                  <c:v>52.87</c:v>
                </c:pt>
                <c:pt idx="17">
                  <c:v>54.71</c:v>
                </c:pt>
                <c:pt idx="18">
                  <c:v>55.4</c:v>
                </c:pt>
                <c:pt idx="19">
                  <c:v>55.45</c:v>
                </c:pt>
                <c:pt idx="20">
                  <c:v>55.21</c:v>
                </c:pt>
                <c:pt idx="21">
                  <c:v>54.83</c:v>
                </c:pt>
                <c:pt idx="22">
                  <c:v>54.44</c:v>
                </c:pt>
                <c:pt idx="23">
                  <c:v>54.16</c:v>
                </c:pt>
                <c:pt idx="24">
                  <c:v>53.85</c:v>
                </c:pt>
                <c:pt idx="25">
                  <c:v>53.69</c:v>
                </c:pt>
                <c:pt idx="26">
                  <c:v>53.58</c:v>
                </c:pt>
                <c:pt idx="27">
                  <c:v>53.6</c:v>
                </c:pt>
                <c:pt idx="28">
                  <c:v>53.64</c:v>
                </c:pt>
                <c:pt idx="29">
                  <c:v>53.8</c:v>
                </c:pt>
                <c:pt idx="30">
                  <c:v>53.97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EA2-4D20-BCE7-E8F4659EBAF1}"/>
            </c:ext>
          </c:extLst>
        </c:ser>
        <c:ser>
          <c:idx val="9"/>
          <c:order val="8"/>
          <c:tx>
            <c:strRef>
              <c:f>'Materiali aula'!$A$10</c:f>
              <c:strCache>
                <c:ptCount val="1"/>
                <c:pt idx="0">
                  <c:v>Sedie</c:v>
                </c:pt>
              </c:strCache>
            </c:strRef>
          </c:tx>
          <c:spPr>
            <a:ln w="25400" cap="rnd">
              <a:solidFill>
                <a:schemeClr val="accent2">
                  <a:shade val="42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General</c:formatCode>
                <c:ptCount val="31"/>
                <c:pt idx="0">
                  <c:v>46.23</c:v>
                </c:pt>
                <c:pt idx="1">
                  <c:v>65.66</c:v>
                </c:pt>
                <c:pt idx="2">
                  <c:v>74.319999999999993</c:v>
                </c:pt>
                <c:pt idx="3">
                  <c:v>75.56</c:v>
                </c:pt>
                <c:pt idx="4">
                  <c:v>75.84</c:v>
                </c:pt>
                <c:pt idx="5">
                  <c:v>76.23</c:v>
                </c:pt>
                <c:pt idx="6">
                  <c:v>76.73</c:v>
                </c:pt>
                <c:pt idx="7">
                  <c:v>77.489999999999995</c:v>
                </c:pt>
                <c:pt idx="8">
                  <c:v>78.31</c:v>
                </c:pt>
                <c:pt idx="9">
                  <c:v>78.87</c:v>
                </c:pt>
                <c:pt idx="10">
                  <c:v>79.05</c:v>
                </c:pt>
                <c:pt idx="11">
                  <c:v>79.150000000000006</c:v>
                </c:pt>
                <c:pt idx="12">
                  <c:v>79.11</c:v>
                </c:pt>
                <c:pt idx="13">
                  <c:v>79.040000000000006</c:v>
                </c:pt>
                <c:pt idx="14">
                  <c:v>78.92</c:v>
                </c:pt>
                <c:pt idx="15">
                  <c:v>78.73</c:v>
                </c:pt>
                <c:pt idx="16">
                  <c:v>78.56</c:v>
                </c:pt>
                <c:pt idx="17">
                  <c:v>78.44</c:v>
                </c:pt>
                <c:pt idx="18">
                  <c:v>78.3</c:v>
                </c:pt>
                <c:pt idx="19">
                  <c:v>78.14</c:v>
                </c:pt>
                <c:pt idx="20">
                  <c:v>78.09</c:v>
                </c:pt>
                <c:pt idx="21">
                  <c:v>78.08</c:v>
                </c:pt>
                <c:pt idx="22">
                  <c:v>78.03</c:v>
                </c:pt>
                <c:pt idx="23">
                  <c:v>78.06</c:v>
                </c:pt>
                <c:pt idx="24">
                  <c:v>78.11</c:v>
                </c:pt>
                <c:pt idx="25">
                  <c:v>78.28</c:v>
                </c:pt>
                <c:pt idx="26">
                  <c:v>78.42</c:v>
                </c:pt>
                <c:pt idx="27">
                  <c:v>78.599999999999994</c:v>
                </c:pt>
                <c:pt idx="28">
                  <c:v>78.709999999999994</c:v>
                </c:pt>
                <c:pt idx="29">
                  <c:v>78.84</c:v>
                </c:pt>
                <c:pt idx="30">
                  <c:v>78.87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EA2-4D20-BCE7-E8F4659EBAF1}"/>
            </c:ext>
          </c:extLst>
        </c:ser>
        <c:ser>
          <c:idx val="5"/>
          <c:order val="9"/>
          <c:tx>
            <c:strRef>
              <c:f>'Materiali aula'!$A$11</c:f>
              <c:strCache>
                <c:ptCount val="1"/>
                <c:pt idx="0">
                  <c:v>Porte </c:v>
                </c:pt>
              </c:strCache>
            </c:strRef>
          </c:tx>
          <c:spPr>
            <a:ln w="28575" cap="rnd">
              <a:solidFill>
                <a:schemeClr val="accent2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0EA2-4D20-BCE7-E8F4659EB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8482055555555554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lighting'!$A$3:$A$29</c:f>
              <c:strCache>
                <c:ptCount val="27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C1</c:v>
                </c:pt>
                <c:pt idx="7">
                  <c:v>C3</c:v>
                </c:pt>
                <c:pt idx="8">
                  <c:v>C5</c:v>
                </c:pt>
                <c:pt idx="9">
                  <c:v>C7</c:v>
                </c:pt>
                <c:pt idx="10">
                  <c:v>C9</c:v>
                </c:pt>
                <c:pt idx="11">
                  <c:v>C11</c:v>
                </c:pt>
                <c:pt idx="12">
                  <c:v>C13</c:v>
                </c:pt>
                <c:pt idx="13">
                  <c:v>E1</c:v>
                </c:pt>
                <c:pt idx="14">
                  <c:v>E3</c:v>
                </c:pt>
                <c:pt idx="15">
                  <c:v>E5</c:v>
                </c:pt>
                <c:pt idx="16">
                  <c:v>E7</c:v>
                </c:pt>
                <c:pt idx="17">
                  <c:v>E9</c:v>
                </c:pt>
                <c:pt idx="18">
                  <c:v>E11</c:v>
                </c:pt>
                <c:pt idx="19">
                  <c:v>E13</c:v>
                </c:pt>
                <c:pt idx="20">
                  <c:v>G1</c:v>
                </c:pt>
                <c:pt idx="21">
                  <c:v>G3</c:v>
                </c:pt>
                <c:pt idx="22">
                  <c:v>G5</c:v>
                </c:pt>
                <c:pt idx="23">
                  <c:v>G7</c:v>
                </c:pt>
                <c:pt idx="24">
                  <c:v>G9</c:v>
                </c:pt>
                <c:pt idx="25">
                  <c:v>G11</c:v>
                </c:pt>
                <c:pt idx="26">
                  <c:v>G13</c:v>
                </c:pt>
              </c:strCache>
            </c:strRef>
          </c:cat>
          <c:val>
            <c:numRef>
              <c:f>'Electric lighting'!$G$3:$G$29</c:f>
              <c:numCache>
                <c:formatCode>General</c:formatCode>
                <c:ptCount val="27"/>
                <c:pt idx="0">
                  <c:v>436.8</c:v>
                </c:pt>
                <c:pt idx="1">
                  <c:v>464.2</c:v>
                </c:pt>
                <c:pt idx="2" formatCode="0.0">
                  <c:v>455</c:v>
                </c:pt>
                <c:pt idx="3">
                  <c:v>429.2</c:v>
                </c:pt>
                <c:pt idx="4">
                  <c:v>407.8</c:v>
                </c:pt>
                <c:pt idx="5">
                  <c:v>406.5</c:v>
                </c:pt>
                <c:pt idx="6" formatCode="0.0">
                  <c:v>372</c:v>
                </c:pt>
                <c:pt idx="7" formatCode="0.0">
                  <c:v>396.6</c:v>
                </c:pt>
                <c:pt idx="8">
                  <c:v>390.2</c:v>
                </c:pt>
                <c:pt idx="9" formatCode="0.0">
                  <c:v>370.5</c:v>
                </c:pt>
                <c:pt idx="10">
                  <c:v>357.4</c:v>
                </c:pt>
                <c:pt idx="11">
                  <c:v>353.7</c:v>
                </c:pt>
                <c:pt idx="12" formatCode="0.0">
                  <c:v>333</c:v>
                </c:pt>
                <c:pt idx="13" formatCode="0.0">
                  <c:v>380.9</c:v>
                </c:pt>
                <c:pt idx="14">
                  <c:v>411.1</c:v>
                </c:pt>
                <c:pt idx="15">
                  <c:v>408.8</c:v>
                </c:pt>
                <c:pt idx="16">
                  <c:v>381.7</c:v>
                </c:pt>
                <c:pt idx="17">
                  <c:v>363.9</c:v>
                </c:pt>
                <c:pt idx="18">
                  <c:v>358.2</c:v>
                </c:pt>
                <c:pt idx="19">
                  <c:v>342.5</c:v>
                </c:pt>
                <c:pt idx="20">
                  <c:v>426.2</c:v>
                </c:pt>
                <c:pt idx="21">
                  <c:v>453.3</c:v>
                </c:pt>
                <c:pt idx="22" formatCode="0.0">
                  <c:v>444.6</c:v>
                </c:pt>
                <c:pt idx="23" formatCode="0.0">
                  <c:v>415.4</c:v>
                </c:pt>
                <c:pt idx="24" formatCode="0.0">
                  <c:v>384.3</c:v>
                </c:pt>
                <c:pt idx="25" formatCode="0.0">
                  <c:v>387.4</c:v>
                </c:pt>
                <c:pt idx="26">
                  <c:v>382.7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79-4F1F-8846-C63E7F0D9548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lighting'!$A$3:$A$29</c:f>
              <c:strCache>
                <c:ptCount val="27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C1</c:v>
                </c:pt>
                <c:pt idx="7">
                  <c:v>C3</c:v>
                </c:pt>
                <c:pt idx="8">
                  <c:v>C5</c:v>
                </c:pt>
                <c:pt idx="9">
                  <c:v>C7</c:v>
                </c:pt>
                <c:pt idx="10">
                  <c:v>C9</c:v>
                </c:pt>
                <c:pt idx="11">
                  <c:v>C11</c:v>
                </c:pt>
                <c:pt idx="12">
                  <c:v>C13</c:v>
                </c:pt>
                <c:pt idx="13">
                  <c:v>E1</c:v>
                </c:pt>
                <c:pt idx="14">
                  <c:v>E3</c:v>
                </c:pt>
                <c:pt idx="15">
                  <c:v>E5</c:v>
                </c:pt>
                <c:pt idx="16">
                  <c:v>E7</c:v>
                </c:pt>
                <c:pt idx="17">
                  <c:v>E9</c:v>
                </c:pt>
                <c:pt idx="18">
                  <c:v>E11</c:v>
                </c:pt>
                <c:pt idx="19">
                  <c:v>E13</c:v>
                </c:pt>
                <c:pt idx="20">
                  <c:v>G1</c:v>
                </c:pt>
                <c:pt idx="21">
                  <c:v>G3</c:v>
                </c:pt>
                <c:pt idx="22">
                  <c:v>G5</c:v>
                </c:pt>
                <c:pt idx="23">
                  <c:v>G7</c:v>
                </c:pt>
                <c:pt idx="24">
                  <c:v>G9</c:v>
                </c:pt>
                <c:pt idx="25">
                  <c:v>G11</c:v>
                </c:pt>
                <c:pt idx="26">
                  <c:v>G13</c:v>
                </c:pt>
              </c:strCache>
            </c:strRef>
          </c:cat>
          <c:val>
            <c:numRef>
              <c:f>'Electric lighting'!$C$3:$C$29</c:f>
              <c:numCache>
                <c:formatCode>0.0</c:formatCode>
                <c:ptCount val="27"/>
                <c:pt idx="0">
                  <c:v>99.3</c:v>
                </c:pt>
                <c:pt idx="1">
                  <c:v>104.4</c:v>
                </c:pt>
                <c:pt idx="2">
                  <c:v>101.9</c:v>
                </c:pt>
                <c:pt idx="3">
                  <c:v>93.4</c:v>
                </c:pt>
                <c:pt idx="4">
                  <c:v>91.9</c:v>
                </c:pt>
                <c:pt idx="5">
                  <c:v>91.4</c:v>
                </c:pt>
                <c:pt idx="6">
                  <c:v>75.400000000000006</c:v>
                </c:pt>
                <c:pt idx="7">
                  <c:v>74.2</c:v>
                </c:pt>
                <c:pt idx="8">
                  <c:v>73</c:v>
                </c:pt>
                <c:pt idx="9">
                  <c:v>73</c:v>
                </c:pt>
                <c:pt idx="10">
                  <c:v>66.8</c:v>
                </c:pt>
                <c:pt idx="11">
                  <c:v>69.8</c:v>
                </c:pt>
                <c:pt idx="12">
                  <c:v>72.599999999999994</c:v>
                </c:pt>
                <c:pt idx="13">
                  <c:v>71.599999999999994</c:v>
                </c:pt>
                <c:pt idx="14">
                  <c:v>70.5</c:v>
                </c:pt>
                <c:pt idx="15">
                  <c:v>70.599999999999994</c:v>
                </c:pt>
                <c:pt idx="16">
                  <c:v>67.8</c:v>
                </c:pt>
                <c:pt idx="17">
                  <c:v>63.9</c:v>
                </c:pt>
                <c:pt idx="18">
                  <c:v>57</c:v>
                </c:pt>
                <c:pt idx="19">
                  <c:v>53.1</c:v>
                </c:pt>
                <c:pt idx="20">
                  <c:v>70.900000000000006</c:v>
                </c:pt>
                <c:pt idx="21">
                  <c:v>73.3</c:v>
                </c:pt>
                <c:pt idx="22">
                  <c:v>63.1</c:v>
                </c:pt>
                <c:pt idx="23">
                  <c:v>59.5</c:v>
                </c:pt>
                <c:pt idx="24">
                  <c:v>55.7</c:v>
                </c:pt>
                <c:pt idx="25">
                  <c:v>54.1</c:v>
                </c:pt>
                <c:pt idx="26">
                  <c:v>56.5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79-4F1F-8846-C63E7F0D9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452577777777776E-2"/>
          <c:y val="0.1077232142857143"/>
          <c:w val="0.15103733333333333"/>
          <c:h val="5.25763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2426761111111111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lighting'!$D$32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lighting'!$A$33:$A$59</c:f>
              <c:strCache>
                <c:ptCount val="27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C1</c:v>
                </c:pt>
                <c:pt idx="7">
                  <c:v>C3</c:v>
                </c:pt>
                <c:pt idx="8">
                  <c:v>C5</c:v>
                </c:pt>
                <c:pt idx="9">
                  <c:v>C7</c:v>
                </c:pt>
                <c:pt idx="10">
                  <c:v>C9</c:v>
                </c:pt>
                <c:pt idx="11">
                  <c:v>C11</c:v>
                </c:pt>
                <c:pt idx="12">
                  <c:v>C13</c:v>
                </c:pt>
                <c:pt idx="13">
                  <c:v>E1</c:v>
                </c:pt>
                <c:pt idx="14">
                  <c:v>E3</c:v>
                </c:pt>
                <c:pt idx="15">
                  <c:v>E5</c:v>
                </c:pt>
                <c:pt idx="16">
                  <c:v>E7</c:v>
                </c:pt>
                <c:pt idx="17">
                  <c:v>E9</c:v>
                </c:pt>
                <c:pt idx="18">
                  <c:v>E11</c:v>
                </c:pt>
                <c:pt idx="19">
                  <c:v>E13</c:v>
                </c:pt>
                <c:pt idx="20">
                  <c:v>G1</c:v>
                </c:pt>
                <c:pt idx="21">
                  <c:v>G3</c:v>
                </c:pt>
                <c:pt idx="22">
                  <c:v>G5</c:v>
                </c:pt>
                <c:pt idx="23">
                  <c:v>G7</c:v>
                </c:pt>
                <c:pt idx="24">
                  <c:v>G9</c:v>
                </c:pt>
                <c:pt idx="25">
                  <c:v>G11</c:v>
                </c:pt>
                <c:pt idx="26">
                  <c:v>G13</c:v>
                </c:pt>
              </c:strCache>
            </c:strRef>
          </c:cat>
          <c:val>
            <c:numRef>
              <c:f>'Electric lighting'!$D$33:$D$59</c:f>
              <c:numCache>
                <c:formatCode>0.00</c:formatCode>
                <c:ptCount val="27"/>
                <c:pt idx="0">
                  <c:v>0.46726190476190471</c:v>
                </c:pt>
                <c:pt idx="1">
                  <c:v>0.4616544592847911</c:v>
                </c:pt>
                <c:pt idx="2">
                  <c:v>0.45868131868131867</c:v>
                </c:pt>
                <c:pt idx="3">
                  <c:v>0.45037278657968316</c:v>
                </c:pt>
                <c:pt idx="4">
                  <c:v>0.47155468366846492</c:v>
                </c:pt>
                <c:pt idx="5">
                  <c:v>0.47724477244772445</c:v>
                </c:pt>
                <c:pt idx="6">
                  <c:v>0.42795698924731179</c:v>
                </c:pt>
                <c:pt idx="7">
                  <c:v>0.3938477054967221</c:v>
                </c:pt>
                <c:pt idx="8">
                  <c:v>0.39313172731932344</c:v>
                </c:pt>
                <c:pt idx="9">
                  <c:v>0.41484480431848852</c:v>
                </c:pt>
                <c:pt idx="10">
                  <c:v>0.4065472859541131</c:v>
                </c:pt>
                <c:pt idx="11">
                  <c:v>0.43087362171331639</c:v>
                </c:pt>
                <c:pt idx="12">
                  <c:v>0.46666666666666667</c:v>
                </c:pt>
                <c:pt idx="13">
                  <c:v>0.40220530322919401</c:v>
                </c:pt>
                <c:pt idx="14">
                  <c:v>0.36511797616151787</c:v>
                </c:pt>
                <c:pt idx="15">
                  <c:v>0.36497064579256355</c:v>
                </c:pt>
                <c:pt idx="16">
                  <c:v>0.37909352894943671</c:v>
                </c:pt>
                <c:pt idx="17">
                  <c:v>0.37565265182742513</c:v>
                </c:pt>
                <c:pt idx="18">
                  <c:v>0.34645449469570072</c:v>
                </c:pt>
                <c:pt idx="19">
                  <c:v>0.34277372262773725</c:v>
                </c:pt>
                <c:pt idx="20">
                  <c:v>0.35499765368371661</c:v>
                </c:pt>
                <c:pt idx="21">
                  <c:v>0.33928965365100378</c:v>
                </c:pt>
                <c:pt idx="22">
                  <c:v>0.30364372469635625</c:v>
                </c:pt>
                <c:pt idx="23">
                  <c:v>0.30885893115069818</c:v>
                </c:pt>
                <c:pt idx="24">
                  <c:v>0.31537861046057769</c:v>
                </c:pt>
                <c:pt idx="25">
                  <c:v>0.30614352090862157</c:v>
                </c:pt>
                <c:pt idx="26">
                  <c:v>0.32427488894695583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73-4189-9260-822C40737AE3}"/>
            </c:ext>
          </c:extLst>
        </c:ser>
        <c:ser>
          <c:idx val="5"/>
          <c:order val="1"/>
          <c:tx>
            <c:strRef>
              <c:f>'Electric lighting'!$E$32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lighting'!$A$33:$A$59</c:f>
              <c:strCache>
                <c:ptCount val="27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C1</c:v>
                </c:pt>
                <c:pt idx="7">
                  <c:v>C3</c:v>
                </c:pt>
                <c:pt idx="8">
                  <c:v>C5</c:v>
                </c:pt>
                <c:pt idx="9">
                  <c:v>C7</c:v>
                </c:pt>
                <c:pt idx="10">
                  <c:v>C9</c:v>
                </c:pt>
                <c:pt idx="11">
                  <c:v>C11</c:v>
                </c:pt>
                <c:pt idx="12">
                  <c:v>C13</c:v>
                </c:pt>
                <c:pt idx="13">
                  <c:v>E1</c:v>
                </c:pt>
                <c:pt idx="14">
                  <c:v>E3</c:v>
                </c:pt>
                <c:pt idx="15">
                  <c:v>E5</c:v>
                </c:pt>
                <c:pt idx="16">
                  <c:v>E7</c:v>
                </c:pt>
                <c:pt idx="17">
                  <c:v>E9</c:v>
                </c:pt>
                <c:pt idx="18">
                  <c:v>E11</c:v>
                </c:pt>
                <c:pt idx="19">
                  <c:v>E13</c:v>
                </c:pt>
                <c:pt idx="20">
                  <c:v>G1</c:v>
                </c:pt>
                <c:pt idx="21">
                  <c:v>G3</c:v>
                </c:pt>
                <c:pt idx="22">
                  <c:v>G5</c:v>
                </c:pt>
                <c:pt idx="23">
                  <c:v>G7</c:v>
                </c:pt>
                <c:pt idx="24">
                  <c:v>G9</c:v>
                </c:pt>
                <c:pt idx="25">
                  <c:v>G11</c:v>
                </c:pt>
                <c:pt idx="26">
                  <c:v>G13</c:v>
                </c:pt>
              </c:strCache>
            </c:strRef>
          </c:cat>
          <c:val>
            <c:numRef>
              <c:f>'Electric lighting'!$E$33:$E$59</c:f>
              <c:numCache>
                <c:formatCode>0.00</c:formatCode>
                <c:ptCount val="27"/>
                <c:pt idx="0">
                  <c:v>0.48652621264086232</c:v>
                </c:pt>
                <c:pt idx="1">
                  <c:v>0.48716752216518899</c:v>
                </c:pt>
                <c:pt idx="2">
                  <c:v>0.4882606612362243</c:v>
                </c:pt>
                <c:pt idx="3">
                  <c:v>0.48318675633729952</c:v>
                </c:pt>
                <c:pt idx="4">
                  <c:v>0.47789911596463858</c:v>
                </c:pt>
                <c:pt idx="5">
                  <c:v>0.47113402061855675</c:v>
                </c:pt>
                <c:pt idx="6">
                  <c:v>0.47361809045226139</c:v>
                </c:pt>
                <c:pt idx="7">
                  <c:v>0.4750320102432779</c:v>
                </c:pt>
                <c:pt idx="8">
                  <c:v>0.47588005215123858</c:v>
                </c:pt>
                <c:pt idx="9">
                  <c:v>0.47495120364346133</c:v>
                </c:pt>
                <c:pt idx="10">
                  <c:v>0.45973847212663449</c:v>
                </c:pt>
                <c:pt idx="11">
                  <c:v>0.45800524934383197</c:v>
                </c:pt>
                <c:pt idx="12">
                  <c:v>0.46718146718146714</c:v>
                </c:pt>
                <c:pt idx="13">
                  <c:v>0.46736292428198434</c:v>
                </c:pt>
                <c:pt idx="14">
                  <c:v>0.46968687541638909</c:v>
                </c:pt>
                <c:pt idx="15">
                  <c:v>0.47319034852546915</c:v>
                </c:pt>
                <c:pt idx="16">
                  <c:v>0.46855563234277819</c:v>
                </c:pt>
                <c:pt idx="17">
                  <c:v>0.46744696415508413</c:v>
                </c:pt>
                <c:pt idx="18">
                  <c:v>0.45930701047542305</c:v>
                </c:pt>
                <c:pt idx="19">
                  <c:v>0.45229982964224869</c:v>
                </c:pt>
                <c:pt idx="20">
                  <c:v>0.46860541969596825</c:v>
                </c:pt>
                <c:pt idx="21">
                  <c:v>0.47659297789336796</c:v>
                </c:pt>
                <c:pt idx="22">
                  <c:v>0.46740740740740744</c:v>
                </c:pt>
                <c:pt idx="23">
                  <c:v>0.46375681995323459</c:v>
                </c:pt>
                <c:pt idx="24">
                  <c:v>0.45957095709570961</c:v>
                </c:pt>
                <c:pt idx="25">
                  <c:v>0.45615514333895452</c:v>
                </c:pt>
                <c:pt idx="26">
                  <c:v>0.45527800161160359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73-4189-9260-822C40737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4</c:v>
                </c:pt>
                <c:pt idx="1">
                  <c:v>13</c:v>
                </c:pt>
                <c:pt idx="2">
                  <c:v>17</c:v>
                </c:pt>
                <c:pt idx="3">
                  <c:v>24</c:v>
                </c:pt>
                <c:pt idx="4">
                  <c:v>27</c:v>
                </c:pt>
                <c:pt idx="5">
                  <c:v>26</c:v>
                </c:pt>
                <c:pt idx="6">
                  <c:v>23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</c:v>
                </c:pt>
                <c:pt idx="11">
                  <c:v>25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22</c:v>
                </c:pt>
                <c:pt idx="19">
                  <c:v>18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E-4F9F-B633-D196A17A083E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23</c:v>
                </c:pt>
                <c:pt idx="1">
                  <c:v>14</c:v>
                </c:pt>
                <c:pt idx="2">
                  <c:v>10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9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</c:v>
                </c:pt>
                <c:pt idx="19">
                  <c:v>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E-4F9F-B633-D196A17A0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1</c:v>
                </c:pt>
                <c:pt idx="1">
                  <c:v>14</c:v>
                </c:pt>
                <c:pt idx="2">
                  <c:v>20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</c:v>
                </c:pt>
                <c:pt idx="11">
                  <c:v>22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17</c:v>
                </c:pt>
                <c:pt idx="20">
                  <c:v>25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0-4609-8B90-4DAAEC0E090F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11</c:v>
                </c:pt>
                <c:pt idx="1">
                  <c:v>8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7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0-4609-8B90-4DAAEC0E090F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15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E0-4609-8B90-4DAAEC0E0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0</c:v>
                </c:pt>
                <c:pt idx="1">
                  <c:v>10</c:v>
                </c:pt>
                <c:pt idx="2">
                  <c:v>14</c:v>
                </c:pt>
                <c:pt idx="3">
                  <c:v>18</c:v>
                </c:pt>
                <c:pt idx="4">
                  <c:v>16</c:v>
                </c:pt>
                <c:pt idx="5">
                  <c:v>16</c:v>
                </c:pt>
                <c:pt idx="6">
                  <c:v>13</c:v>
                </c:pt>
                <c:pt idx="7">
                  <c:v>9</c:v>
                </c:pt>
                <c:pt idx="8">
                  <c:v>0</c:v>
                </c:pt>
                <c:pt idx="9">
                  <c:v>0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26</c:v>
                </c:pt>
                <c:pt idx="15">
                  <c:v>27</c:v>
                </c:pt>
                <c:pt idx="16">
                  <c:v>24</c:v>
                </c:pt>
                <c:pt idx="17">
                  <c:v>23</c:v>
                </c:pt>
                <c:pt idx="18">
                  <c:v>18</c:v>
                </c:pt>
                <c:pt idx="19">
                  <c:v>10</c:v>
                </c:pt>
                <c:pt idx="20">
                  <c:v>21</c:v>
                </c:pt>
                <c:pt idx="21">
                  <c:v>24</c:v>
                </c:pt>
                <c:pt idx="22">
                  <c:v>26</c:v>
                </c:pt>
                <c:pt idx="23">
                  <c:v>27</c:v>
                </c:pt>
                <c:pt idx="24">
                  <c:v>27</c:v>
                </c:pt>
                <c:pt idx="25">
                  <c:v>27</c:v>
                </c:pt>
                <c:pt idx="26">
                  <c:v>27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9-49D7-97C0-3A7B11FEB90E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27</c:v>
                </c:pt>
                <c:pt idx="1">
                  <c:v>17</c:v>
                </c:pt>
                <c:pt idx="2">
                  <c:v>13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18</c:v>
                </c:pt>
                <c:pt idx="8">
                  <c:v>27</c:v>
                </c:pt>
                <c:pt idx="9">
                  <c:v>27</c:v>
                </c:pt>
                <c:pt idx="10">
                  <c:v>11</c:v>
                </c:pt>
                <c:pt idx="11">
                  <c:v>6</c:v>
                </c:pt>
                <c:pt idx="12">
                  <c:v>2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3</c:v>
                </c:pt>
                <c:pt idx="17">
                  <c:v>4</c:v>
                </c:pt>
                <c:pt idx="18">
                  <c:v>9</c:v>
                </c:pt>
                <c:pt idx="19">
                  <c:v>17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F9-49D7-97C0-3A7B11FEB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10</c:v>
                </c:pt>
                <c:pt idx="3">
                  <c:v>13</c:v>
                </c:pt>
                <c:pt idx="4">
                  <c:v>17</c:v>
                </c:pt>
                <c:pt idx="5">
                  <c:v>12</c:v>
                </c:pt>
                <c:pt idx="6">
                  <c:v>12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13</c:v>
                </c:pt>
                <c:pt idx="11">
                  <c:v>20</c:v>
                </c:pt>
                <c:pt idx="12">
                  <c:v>25</c:v>
                </c:pt>
                <c:pt idx="13">
                  <c:v>26</c:v>
                </c:pt>
                <c:pt idx="14">
                  <c:v>27</c:v>
                </c:pt>
                <c:pt idx="15">
                  <c:v>27</c:v>
                </c:pt>
                <c:pt idx="16">
                  <c:v>24</c:v>
                </c:pt>
                <c:pt idx="17">
                  <c:v>25</c:v>
                </c:pt>
                <c:pt idx="18">
                  <c:v>13</c:v>
                </c:pt>
                <c:pt idx="19">
                  <c:v>5</c:v>
                </c:pt>
                <c:pt idx="20">
                  <c:v>20</c:v>
                </c:pt>
                <c:pt idx="21">
                  <c:v>23</c:v>
                </c:pt>
                <c:pt idx="22">
                  <c:v>25</c:v>
                </c:pt>
                <c:pt idx="23">
                  <c:v>27</c:v>
                </c:pt>
                <c:pt idx="24">
                  <c:v>27</c:v>
                </c:pt>
                <c:pt idx="25">
                  <c:v>26</c:v>
                </c:pt>
                <c:pt idx="26">
                  <c:v>27</c:v>
                </c:pt>
                <c:pt idx="27">
                  <c:v>26</c:v>
                </c:pt>
                <c:pt idx="28">
                  <c:v>27</c:v>
                </c:pt>
                <c:pt idx="2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7-4A04-AFE0-D2BB9C9892AD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3</c:v>
                </c:pt>
                <c:pt idx="1">
                  <c:v>12</c:v>
                </c:pt>
                <c:pt idx="2">
                  <c:v>8</c:v>
                </c:pt>
                <c:pt idx="3">
                  <c:v>11</c:v>
                </c:pt>
                <c:pt idx="4">
                  <c:v>7</c:v>
                </c:pt>
                <c:pt idx="5">
                  <c:v>12</c:v>
                </c:pt>
                <c:pt idx="6">
                  <c:v>8</c:v>
                </c:pt>
                <c:pt idx="7">
                  <c:v>9</c:v>
                </c:pt>
                <c:pt idx="8">
                  <c:v>3</c:v>
                </c:pt>
                <c:pt idx="9">
                  <c:v>0</c:v>
                </c:pt>
                <c:pt idx="10">
                  <c:v>10</c:v>
                </c:pt>
                <c:pt idx="11">
                  <c:v>6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2</c:v>
                </c:pt>
                <c:pt idx="18">
                  <c:v>11</c:v>
                </c:pt>
                <c:pt idx="19">
                  <c:v>12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57-4A04-AFE0-D2BB9C9892AD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24</c:v>
                </c:pt>
                <c:pt idx="1">
                  <c:v>14</c:v>
                </c:pt>
                <c:pt idx="2">
                  <c:v>9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14</c:v>
                </c:pt>
                <c:pt idx="8">
                  <c:v>24</c:v>
                </c:pt>
                <c:pt idx="9">
                  <c:v>27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10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57-4A04-AFE0-D2BB9C989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121920</xdr:rowOff>
    </xdr:from>
    <xdr:to>
      <xdr:col>6</xdr:col>
      <xdr:colOff>582301</xdr:colOff>
      <xdr:row>46</xdr:row>
      <xdr:rowOff>53340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C953359-88F2-206E-2C64-A95F439BC3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73680"/>
          <a:ext cx="4133221" cy="5364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11</xdr:row>
      <xdr:rowOff>19050</xdr:rowOff>
    </xdr:from>
    <xdr:to>
      <xdr:col>12</xdr:col>
      <xdr:colOff>538844</xdr:colOff>
      <xdr:row>36</xdr:row>
      <xdr:rowOff>56764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6C1F464-B878-42FA-8EB9-2BD733EEB6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185056</xdr:rowOff>
    </xdr:from>
    <xdr:to>
      <xdr:col>27</xdr:col>
      <xdr:colOff>355200</xdr:colOff>
      <xdr:row>25</xdr:row>
      <xdr:rowOff>32742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92D298B-3E24-4E28-886C-92CA8E5D3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17690</xdr:rowOff>
    </xdr:from>
    <xdr:to>
      <xdr:col>27</xdr:col>
      <xdr:colOff>355200</xdr:colOff>
      <xdr:row>49</xdr:row>
      <xdr:rowOff>6890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D5EBDE6-58D7-448C-9361-C702B1DBF3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BC8DF39-FE42-41C8-8491-8288D6B864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96F9156-7C7C-485F-8AC8-6D1ECD05E8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F12754-1003-4D76-B9C8-651D919CF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10B1242-1A62-4CEF-8D6E-059D3BD12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F8C1E-4D1E-4519-9DEB-3280DD1634AC}">
  <dimension ref="A1:P16"/>
  <sheetViews>
    <sheetView workbookViewId="0">
      <selection activeCell="P11" sqref="P11"/>
    </sheetView>
  </sheetViews>
  <sheetFormatPr defaultRowHeight="13.8" x14ac:dyDescent="0.25"/>
  <cols>
    <col min="1" max="1" width="5.6640625" style="33" customWidth="1"/>
    <col min="2" max="2" width="9" style="33" bestFit="1" customWidth="1"/>
    <col min="3" max="3" width="9.5546875" style="33" bestFit="1" customWidth="1"/>
    <col min="4" max="5" width="9" style="33" bestFit="1" customWidth="1"/>
    <col min="6" max="6" width="9.5546875" style="33" bestFit="1" customWidth="1"/>
    <col min="7" max="7" width="9" style="33" bestFit="1" customWidth="1"/>
    <col min="8" max="16384" width="8.88671875" style="33"/>
  </cols>
  <sheetData>
    <row r="1" spans="1:16" ht="14.4" customHeight="1" thickBot="1" x14ac:dyDescent="0.3">
      <c r="A1" s="1"/>
      <c r="B1" s="107" t="s">
        <v>2</v>
      </c>
      <c r="C1" s="108"/>
      <c r="D1" s="109"/>
      <c r="E1" s="107" t="s">
        <v>3</v>
      </c>
      <c r="F1" s="108"/>
      <c r="G1" s="109"/>
      <c r="I1" s="33" t="s">
        <v>55</v>
      </c>
    </row>
    <row r="2" spans="1:16" ht="13.8" customHeight="1" x14ac:dyDescent="0.25">
      <c r="A2" s="106" t="s">
        <v>52</v>
      </c>
      <c r="B2" s="51">
        <v>8.3000000000000007</v>
      </c>
      <c r="C2" s="50">
        <v>8.3000000000000007</v>
      </c>
      <c r="D2" s="70">
        <v>7.3</v>
      </c>
      <c r="E2" s="51">
        <v>8.3000000000000007</v>
      </c>
      <c r="F2" s="50">
        <v>8.3000000000000007</v>
      </c>
      <c r="G2" s="49">
        <v>7.3</v>
      </c>
      <c r="I2" s="48"/>
      <c r="J2" s="35" t="s">
        <v>54</v>
      </c>
    </row>
    <row r="3" spans="1:16" ht="13.8" customHeight="1" x14ac:dyDescent="0.25">
      <c r="A3" s="106"/>
      <c r="B3" s="45">
        <v>9.3000000000000007</v>
      </c>
      <c r="C3" s="44">
        <v>9.3000000000000007</v>
      </c>
      <c r="D3" s="46">
        <v>8.3000000000000007</v>
      </c>
      <c r="E3" s="45">
        <v>9.3000000000000007</v>
      </c>
      <c r="F3" s="44">
        <v>9.3000000000000007</v>
      </c>
      <c r="G3" s="43">
        <v>8.3000000000000007</v>
      </c>
      <c r="I3" s="47"/>
      <c r="J3" s="35" t="s">
        <v>53</v>
      </c>
    </row>
    <row r="4" spans="1:16" ht="13.8" customHeight="1" x14ac:dyDescent="0.25">
      <c r="A4" s="106"/>
      <c r="B4" s="45">
        <v>10.3</v>
      </c>
      <c r="C4" s="44">
        <v>10.3</v>
      </c>
      <c r="D4" s="46">
        <v>9.3000000000000007</v>
      </c>
      <c r="E4" s="45">
        <v>10.3</v>
      </c>
      <c r="F4" s="44">
        <v>10.3</v>
      </c>
      <c r="G4" s="43">
        <v>9.3000000000000007</v>
      </c>
      <c r="I4" s="42"/>
      <c r="J4" s="35" t="s">
        <v>51</v>
      </c>
    </row>
    <row r="5" spans="1:16" ht="13.8" customHeight="1" x14ac:dyDescent="0.25">
      <c r="A5" s="106"/>
      <c r="B5" s="45">
        <v>11.3</v>
      </c>
      <c r="C5" s="44">
        <v>11.3</v>
      </c>
      <c r="D5" s="46">
        <v>10.3</v>
      </c>
      <c r="E5" s="45">
        <v>11.3</v>
      </c>
      <c r="F5" s="44">
        <v>11.3</v>
      </c>
      <c r="G5" s="43">
        <v>10.3</v>
      </c>
    </row>
    <row r="6" spans="1:16" ht="13.8" customHeight="1" x14ac:dyDescent="0.25">
      <c r="A6" s="106"/>
      <c r="B6" s="45">
        <v>12.3</v>
      </c>
      <c r="C6" s="44">
        <v>12.3</v>
      </c>
      <c r="D6" s="46">
        <v>11.3</v>
      </c>
      <c r="E6" s="45">
        <v>12.3</v>
      </c>
      <c r="F6" s="44">
        <v>12.3</v>
      </c>
      <c r="G6" s="43">
        <v>11.3</v>
      </c>
    </row>
    <row r="7" spans="1:16" ht="13.8" customHeight="1" x14ac:dyDescent="0.25">
      <c r="A7" s="106"/>
      <c r="B7" s="45">
        <v>13.3</v>
      </c>
      <c r="C7" s="44">
        <v>13.3</v>
      </c>
      <c r="D7" s="46">
        <v>12.3</v>
      </c>
      <c r="E7" s="45">
        <v>13.3</v>
      </c>
      <c r="F7" s="44">
        <v>13.3</v>
      </c>
      <c r="G7" s="43">
        <v>12.3</v>
      </c>
    </row>
    <row r="8" spans="1:16" ht="13.8" customHeight="1" x14ac:dyDescent="0.25">
      <c r="A8" s="106"/>
      <c r="B8" s="45">
        <v>14.3</v>
      </c>
      <c r="C8" s="44">
        <v>14.3</v>
      </c>
      <c r="D8" s="46">
        <v>13.3</v>
      </c>
      <c r="E8" s="45">
        <v>14.3</v>
      </c>
      <c r="F8" s="44">
        <v>14.3</v>
      </c>
      <c r="G8" s="43">
        <v>13.3</v>
      </c>
    </row>
    <row r="9" spans="1:16" ht="13.8" customHeight="1" x14ac:dyDescent="0.25">
      <c r="A9" s="106"/>
      <c r="B9" s="68">
        <v>15.3</v>
      </c>
      <c r="C9" s="44">
        <v>15.3</v>
      </c>
      <c r="D9" s="46">
        <v>14.3</v>
      </c>
      <c r="E9" s="45">
        <v>15.3</v>
      </c>
      <c r="F9" s="44">
        <v>15.3</v>
      </c>
      <c r="G9" s="43">
        <v>14.3</v>
      </c>
    </row>
    <row r="10" spans="1:16" ht="13.8" customHeight="1" x14ac:dyDescent="0.25">
      <c r="A10" s="106"/>
      <c r="B10" s="68">
        <v>16.3</v>
      </c>
      <c r="C10" s="44">
        <v>16.3</v>
      </c>
      <c r="D10" s="46">
        <v>15.3</v>
      </c>
      <c r="E10" s="45">
        <v>16.3</v>
      </c>
      <c r="F10" s="44">
        <v>16.3</v>
      </c>
      <c r="G10" s="43">
        <v>15.3</v>
      </c>
      <c r="P10" s="69"/>
    </row>
    <row r="11" spans="1:16" ht="14.4" customHeight="1" thickBot="1" x14ac:dyDescent="0.3">
      <c r="A11" s="106"/>
      <c r="B11" s="67">
        <v>17.3</v>
      </c>
      <c r="C11" s="65">
        <v>17.3</v>
      </c>
      <c r="D11" s="71">
        <v>16.3</v>
      </c>
      <c r="E11" s="67">
        <v>17.3</v>
      </c>
      <c r="F11" s="65">
        <v>17.3</v>
      </c>
      <c r="G11" s="66">
        <v>16.3</v>
      </c>
    </row>
    <row r="12" spans="1:16" ht="14.4" customHeight="1" thickBot="1" x14ac:dyDescent="0.3">
      <c r="A12" s="106"/>
      <c r="B12" s="62">
        <v>45281</v>
      </c>
      <c r="C12" s="63">
        <v>45006</v>
      </c>
      <c r="D12" s="64">
        <v>45098</v>
      </c>
      <c r="E12" s="62">
        <v>45281</v>
      </c>
      <c r="F12" s="63">
        <v>45006</v>
      </c>
      <c r="G12" s="64">
        <v>45098</v>
      </c>
    </row>
    <row r="14" spans="1:16" x14ac:dyDescent="0.25">
      <c r="A14" s="1" t="s">
        <v>57</v>
      </c>
    </row>
    <row r="15" spans="1:16" x14ac:dyDescent="0.25">
      <c r="A15" s="33" t="s">
        <v>56</v>
      </c>
    </row>
    <row r="16" spans="1:16" x14ac:dyDescent="0.25">
      <c r="A16" s="1"/>
    </row>
  </sheetData>
  <mergeCells count="3">
    <mergeCell ref="A2:A12"/>
    <mergeCell ref="B1:D1"/>
    <mergeCell ref="E1:G1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700D1-BA1B-4EE0-9684-F4494A5F938A}">
  <dimension ref="A1:AH11"/>
  <sheetViews>
    <sheetView zoomScale="70" zoomScaleNormal="70" workbookViewId="0">
      <selection activeCell="U25" sqref="U25"/>
    </sheetView>
  </sheetViews>
  <sheetFormatPr defaultRowHeight="13.8" x14ac:dyDescent="0.25"/>
  <cols>
    <col min="1" max="1" width="17" style="33" customWidth="1"/>
    <col min="2" max="16384" width="8.88671875" style="33"/>
  </cols>
  <sheetData>
    <row r="1" spans="1:34" x14ac:dyDescent="0.25">
      <c r="A1" s="41" t="s">
        <v>50</v>
      </c>
      <c r="B1" s="34">
        <v>400</v>
      </c>
      <c r="C1" s="34">
        <v>410</v>
      </c>
      <c r="D1" s="34">
        <v>420</v>
      </c>
      <c r="E1" s="34">
        <v>430</v>
      </c>
      <c r="F1" s="34">
        <v>440</v>
      </c>
      <c r="G1" s="34">
        <v>450</v>
      </c>
      <c r="H1" s="34">
        <v>460</v>
      </c>
      <c r="I1" s="34">
        <v>470</v>
      </c>
      <c r="J1" s="34">
        <v>480</v>
      </c>
      <c r="K1" s="34">
        <v>490</v>
      </c>
      <c r="L1" s="34">
        <v>500</v>
      </c>
      <c r="M1" s="34">
        <v>510</v>
      </c>
      <c r="N1" s="34">
        <v>520</v>
      </c>
      <c r="O1" s="34">
        <v>530</v>
      </c>
      <c r="P1" s="34">
        <v>540</v>
      </c>
      <c r="Q1" s="34">
        <v>550</v>
      </c>
      <c r="R1" s="34">
        <v>560</v>
      </c>
      <c r="S1" s="34">
        <v>570</v>
      </c>
      <c r="T1" s="34">
        <v>580</v>
      </c>
      <c r="U1" s="34">
        <v>590</v>
      </c>
      <c r="V1" s="34">
        <v>600</v>
      </c>
      <c r="W1" s="34">
        <v>610</v>
      </c>
      <c r="X1" s="34">
        <v>620</v>
      </c>
      <c r="Y1" s="34">
        <v>630</v>
      </c>
      <c r="Z1" s="34">
        <v>640</v>
      </c>
      <c r="AA1" s="34">
        <v>650</v>
      </c>
      <c r="AB1" s="34">
        <v>660</v>
      </c>
      <c r="AC1" s="34">
        <v>670</v>
      </c>
      <c r="AD1" s="34">
        <v>680</v>
      </c>
      <c r="AE1" s="34">
        <v>690</v>
      </c>
      <c r="AF1" s="34">
        <v>700</v>
      </c>
      <c r="AG1" s="34" t="s">
        <v>49</v>
      </c>
    </row>
    <row r="2" spans="1:34" ht="15" x14ac:dyDescent="0.25">
      <c r="A2" s="36" t="s">
        <v>48</v>
      </c>
      <c r="B2" s="38">
        <v>31.92</v>
      </c>
      <c r="C2" s="38">
        <v>33.49</v>
      </c>
      <c r="D2" s="38">
        <v>34.9</v>
      </c>
      <c r="E2" s="38">
        <v>36.33</v>
      </c>
      <c r="F2" s="38">
        <v>37.57</v>
      </c>
      <c r="G2" s="38">
        <v>38.54</v>
      </c>
      <c r="H2" s="38">
        <v>39.18</v>
      </c>
      <c r="I2" s="38">
        <v>39.65</v>
      </c>
      <c r="J2" s="38">
        <v>40.47</v>
      </c>
      <c r="K2" s="38">
        <v>41.57</v>
      </c>
      <c r="L2" s="38">
        <v>42.85</v>
      </c>
      <c r="M2" s="38">
        <v>44.14</v>
      </c>
      <c r="N2" s="38">
        <v>45.38</v>
      </c>
      <c r="O2" s="38">
        <v>46.48</v>
      </c>
      <c r="P2" s="38">
        <v>47.5</v>
      </c>
      <c r="Q2" s="38">
        <v>48.38</v>
      </c>
      <c r="R2" s="38">
        <v>49.13</v>
      </c>
      <c r="S2" s="38">
        <v>49.72</v>
      </c>
      <c r="T2" s="38">
        <v>50.26</v>
      </c>
      <c r="U2" s="38">
        <v>50.83</v>
      </c>
      <c r="V2" s="38">
        <v>51.54</v>
      </c>
      <c r="W2" s="38">
        <v>52.22</v>
      </c>
      <c r="X2" s="38">
        <v>52.79</v>
      </c>
      <c r="Y2" s="38">
        <v>53.26</v>
      </c>
      <c r="Z2" s="38">
        <v>53.6</v>
      </c>
      <c r="AA2" s="38">
        <v>53.94</v>
      </c>
      <c r="AB2" s="38">
        <v>54.26</v>
      </c>
      <c r="AC2" s="38">
        <v>54.87</v>
      </c>
      <c r="AD2" s="38">
        <v>55.48</v>
      </c>
      <c r="AE2" s="38">
        <v>56.05</v>
      </c>
      <c r="AF2" s="38">
        <v>56.65</v>
      </c>
      <c r="AG2" s="37">
        <v>0.16970967741935486</v>
      </c>
    </row>
    <row r="3" spans="1:34" ht="15" x14ac:dyDescent="0.25">
      <c r="A3" s="36" t="s">
        <v>47</v>
      </c>
      <c r="B3" s="38">
        <v>37.950000000000003</v>
      </c>
      <c r="C3" s="38">
        <v>51.21</v>
      </c>
      <c r="D3" s="38">
        <v>55.75</v>
      </c>
      <c r="E3" s="38">
        <v>56.36</v>
      </c>
      <c r="F3" s="38">
        <v>56.64</v>
      </c>
      <c r="G3" s="38">
        <v>56.87</v>
      </c>
      <c r="H3" s="38">
        <v>56.94</v>
      </c>
      <c r="I3" s="38">
        <v>56.93</v>
      </c>
      <c r="J3" s="38">
        <v>56.79</v>
      </c>
      <c r="K3" s="38">
        <v>56.65</v>
      </c>
      <c r="L3" s="38">
        <v>56.34</v>
      </c>
      <c r="M3" s="38">
        <v>56.04</v>
      </c>
      <c r="N3" s="38">
        <v>55.72</v>
      </c>
      <c r="O3" s="38">
        <v>55.37</v>
      </c>
      <c r="P3" s="38">
        <v>54.96</v>
      </c>
      <c r="Q3" s="38">
        <v>54.46</v>
      </c>
      <c r="R3" s="38">
        <v>53.85</v>
      </c>
      <c r="S3" s="38">
        <v>53.18</v>
      </c>
      <c r="T3" s="38">
        <v>52.3</v>
      </c>
      <c r="U3" s="38">
        <v>51.1</v>
      </c>
      <c r="V3" s="38">
        <v>49.72</v>
      </c>
      <c r="W3" s="38">
        <v>48.51</v>
      </c>
      <c r="X3" s="38">
        <v>47.67</v>
      </c>
      <c r="Y3" s="38">
        <v>47.18</v>
      </c>
      <c r="Z3" s="38">
        <v>46.55</v>
      </c>
      <c r="AA3" s="38">
        <v>46.12</v>
      </c>
      <c r="AB3" s="38">
        <v>45.97</v>
      </c>
      <c r="AC3" s="38">
        <v>46.21</v>
      </c>
      <c r="AD3" s="38">
        <v>46.57</v>
      </c>
      <c r="AE3" s="38">
        <v>46.87</v>
      </c>
      <c r="AF3" s="38">
        <v>46.98</v>
      </c>
      <c r="AG3" s="37">
        <v>0.14519032258064515</v>
      </c>
    </row>
    <row r="4" spans="1:34" ht="15" x14ac:dyDescent="0.25">
      <c r="A4" s="36" t="s">
        <v>46</v>
      </c>
      <c r="B4" s="38">
        <v>36.49</v>
      </c>
      <c r="C4" s="38">
        <v>37.630000000000003</v>
      </c>
      <c r="D4" s="38">
        <v>38.58</v>
      </c>
      <c r="E4" s="38">
        <v>39.53</v>
      </c>
      <c r="F4" s="38">
        <v>40.450000000000003</v>
      </c>
      <c r="G4" s="38">
        <v>41.23</v>
      </c>
      <c r="H4" s="38">
        <v>41.9</v>
      </c>
      <c r="I4" s="38">
        <v>42.46</v>
      </c>
      <c r="J4" s="38">
        <v>43.07</v>
      </c>
      <c r="K4" s="38">
        <v>43.71</v>
      </c>
      <c r="L4" s="38">
        <v>44.31</v>
      </c>
      <c r="M4" s="38">
        <v>44.9</v>
      </c>
      <c r="N4" s="38">
        <v>45.47</v>
      </c>
      <c r="O4" s="38">
        <v>45.94</v>
      </c>
      <c r="P4" s="38">
        <v>46.4</v>
      </c>
      <c r="Q4" s="38">
        <v>46.78</v>
      </c>
      <c r="R4" s="38">
        <v>47.11</v>
      </c>
      <c r="S4" s="38">
        <v>47.42</v>
      </c>
      <c r="T4" s="38">
        <v>47.67</v>
      </c>
      <c r="U4" s="38">
        <v>47.87</v>
      </c>
      <c r="V4" s="38">
        <v>48.03</v>
      </c>
      <c r="W4" s="38">
        <v>48.19</v>
      </c>
      <c r="X4" s="38">
        <v>48.28</v>
      </c>
      <c r="Y4" s="38">
        <v>48.44</v>
      </c>
      <c r="Z4" s="38">
        <v>48.51</v>
      </c>
      <c r="AA4" s="38">
        <v>48.64</v>
      </c>
      <c r="AB4" s="38">
        <v>48.74</v>
      </c>
      <c r="AC4" s="38">
        <v>48.87</v>
      </c>
      <c r="AD4" s="38">
        <v>48.97</v>
      </c>
      <c r="AE4" s="38">
        <v>49.05</v>
      </c>
      <c r="AF4" s="38">
        <v>49.08</v>
      </c>
      <c r="AG4" s="37">
        <v>0.54068387096774184</v>
      </c>
    </row>
    <row r="5" spans="1:34" ht="15" x14ac:dyDescent="0.25">
      <c r="A5" s="36" t="s">
        <v>45</v>
      </c>
      <c r="B5" s="38">
        <v>30.95</v>
      </c>
      <c r="C5" s="38">
        <v>41.35</v>
      </c>
      <c r="D5" s="38">
        <v>45.23</v>
      </c>
      <c r="E5" s="38">
        <v>47.24</v>
      </c>
      <c r="F5" s="38">
        <v>49.78</v>
      </c>
      <c r="G5" s="38">
        <v>51.84</v>
      </c>
      <c r="H5" s="38">
        <v>52.61</v>
      </c>
      <c r="I5" s="38">
        <v>52.98</v>
      </c>
      <c r="J5" s="38">
        <v>53.51</v>
      </c>
      <c r="K5" s="38">
        <v>54.5</v>
      </c>
      <c r="L5" s="38">
        <v>56.03</v>
      </c>
      <c r="M5" s="38">
        <v>58.04</v>
      </c>
      <c r="N5" s="38">
        <v>60.38</v>
      </c>
      <c r="O5" s="38">
        <v>62.7</v>
      </c>
      <c r="P5" s="38">
        <v>64.84</v>
      </c>
      <c r="Q5" s="38">
        <v>66.319999999999993</v>
      </c>
      <c r="R5" s="38">
        <v>67.17</v>
      </c>
      <c r="S5" s="38">
        <v>67.599999999999994</v>
      </c>
      <c r="T5" s="38">
        <v>67.680000000000007</v>
      </c>
      <c r="U5" s="38">
        <v>67.56</v>
      </c>
      <c r="V5" s="38">
        <v>67.41</v>
      </c>
      <c r="W5" s="38">
        <v>67.209999999999994</v>
      </c>
      <c r="X5" s="38">
        <v>66.98</v>
      </c>
      <c r="Y5" s="38">
        <v>66.81</v>
      </c>
      <c r="Z5" s="38">
        <v>66.58</v>
      </c>
      <c r="AA5" s="38">
        <v>66.400000000000006</v>
      </c>
      <c r="AB5" s="38">
        <v>66.23</v>
      </c>
      <c r="AC5" s="38">
        <v>66.09</v>
      </c>
      <c r="AD5" s="38">
        <v>65.94</v>
      </c>
      <c r="AE5" s="38">
        <v>65.87</v>
      </c>
      <c r="AF5" s="38">
        <v>65.709999999999994</v>
      </c>
      <c r="AG5" s="37">
        <v>0.87554193548387116</v>
      </c>
    </row>
    <row r="6" spans="1:34" ht="15" x14ac:dyDescent="0.25">
      <c r="A6" s="36" t="s">
        <v>44</v>
      </c>
      <c r="B6" s="38">
        <v>28.86</v>
      </c>
      <c r="C6" s="38">
        <v>51.57</v>
      </c>
      <c r="D6" s="38">
        <v>67.78</v>
      </c>
      <c r="E6" s="38">
        <v>71.58</v>
      </c>
      <c r="F6" s="38">
        <v>71.86</v>
      </c>
      <c r="G6" s="38">
        <v>72.22</v>
      </c>
      <c r="H6" s="38">
        <v>72.59</v>
      </c>
      <c r="I6" s="38">
        <v>73.2</v>
      </c>
      <c r="J6" s="38">
        <v>74</v>
      </c>
      <c r="K6" s="38">
        <v>74.650000000000006</v>
      </c>
      <c r="L6" s="38">
        <v>75.459999999999994</v>
      </c>
      <c r="M6" s="38">
        <v>76.7</v>
      </c>
      <c r="N6" s="38">
        <v>78.12</v>
      </c>
      <c r="O6" s="38">
        <v>79.22</v>
      </c>
      <c r="P6" s="38">
        <v>79.88</v>
      </c>
      <c r="Q6" s="38">
        <v>80.13</v>
      </c>
      <c r="R6" s="38">
        <v>80.17</v>
      </c>
      <c r="S6" s="38">
        <v>80.14</v>
      </c>
      <c r="T6" s="38">
        <v>80.010000000000005</v>
      </c>
      <c r="U6" s="38">
        <v>79.83</v>
      </c>
      <c r="V6" s="38">
        <v>79.680000000000007</v>
      </c>
      <c r="W6" s="38">
        <v>79.52</v>
      </c>
      <c r="X6" s="38">
        <v>79.36</v>
      </c>
      <c r="Y6" s="38">
        <v>79.28</v>
      </c>
      <c r="Z6" s="38">
        <v>79.180000000000007</v>
      </c>
      <c r="AA6" s="38">
        <v>79.13</v>
      </c>
      <c r="AB6" s="38">
        <v>79.040000000000006</v>
      </c>
      <c r="AC6" s="38">
        <v>78.91</v>
      </c>
      <c r="AD6" s="38">
        <v>78.790000000000006</v>
      </c>
      <c r="AE6" s="38">
        <v>78.72</v>
      </c>
      <c r="AF6" s="38">
        <v>78.53</v>
      </c>
      <c r="AG6" s="37">
        <v>0.34382258064516114</v>
      </c>
    </row>
    <row r="7" spans="1:34" ht="15" x14ac:dyDescent="0.25">
      <c r="A7" s="40" t="s">
        <v>43</v>
      </c>
      <c r="B7" s="35">
        <v>34.159999999999997</v>
      </c>
      <c r="C7" s="35">
        <v>58.25</v>
      </c>
      <c r="D7" s="35">
        <v>75.650000000000006</v>
      </c>
      <c r="E7" s="35">
        <v>80.599999999999994</v>
      </c>
      <c r="F7" s="35">
        <v>81.62</v>
      </c>
      <c r="G7" s="35">
        <v>82.26</v>
      </c>
      <c r="H7" s="35">
        <v>82.47</v>
      </c>
      <c r="I7" s="35">
        <v>82.5</v>
      </c>
      <c r="J7" s="35">
        <v>82.35</v>
      </c>
      <c r="K7" s="35">
        <v>82.11</v>
      </c>
      <c r="L7" s="35">
        <v>81.540000000000006</v>
      </c>
      <c r="M7" s="35">
        <v>80.81</v>
      </c>
      <c r="N7" s="35">
        <v>79.650000000000006</v>
      </c>
      <c r="O7" s="35">
        <v>78.61</v>
      </c>
      <c r="P7" s="35">
        <v>78.09</v>
      </c>
      <c r="Q7" s="35">
        <v>77.739999999999995</v>
      </c>
      <c r="R7" s="35">
        <v>77.2</v>
      </c>
      <c r="S7" s="35">
        <v>77.05</v>
      </c>
      <c r="T7" s="35">
        <v>77.47</v>
      </c>
      <c r="U7" s="35">
        <v>78.08</v>
      </c>
      <c r="V7" s="35">
        <v>78.45</v>
      </c>
      <c r="W7" s="35">
        <v>78.45</v>
      </c>
      <c r="X7" s="35">
        <v>78.180000000000007</v>
      </c>
      <c r="Y7" s="35">
        <v>78.39</v>
      </c>
      <c r="Z7" s="35">
        <v>79.02</v>
      </c>
      <c r="AA7" s="35">
        <v>79.989999999999995</v>
      </c>
      <c r="AB7" s="35">
        <v>80.69</v>
      </c>
      <c r="AC7" s="35">
        <v>81.349999999999994</v>
      </c>
      <c r="AD7" s="35">
        <v>81.790000000000006</v>
      </c>
      <c r="AE7" s="35">
        <v>82.17</v>
      </c>
      <c r="AF7" s="35">
        <v>82.39</v>
      </c>
      <c r="AG7" s="35">
        <v>0.26025161290322585</v>
      </c>
      <c r="AH7" s="39"/>
    </row>
    <row r="8" spans="1:34" ht="15" x14ac:dyDescent="0.25">
      <c r="A8" s="36" t="s">
        <v>42</v>
      </c>
      <c r="B8" s="38">
        <v>26.04</v>
      </c>
      <c r="C8" s="38">
        <v>35.950000000000003</v>
      </c>
      <c r="D8" s="38">
        <v>39.729999999999997</v>
      </c>
      <c r="E8" s="38">
        <v>41.09</v>
      </c>
      <c r="F8" s="38">
        <v>42.85</v>
      </c>
      <c r="G8" s="38">
        <v>44.33</v>
      </c>
      <c r="H8" s="38">
        <v>44.82</v>
      </c>
      <c r="I8" s="38">
        <v>45.03</v>
      </c>
      <c r="J8" s="38">
        <v>45.37</v>
      </c>
      <c r="K8" s="38">
        <v>46.08</v>
      </c>
      <c r="L8" s="38">
        <v>47.28</v>
      </c>
      <c r="M8" s="38">
        <v>48.87</v>
      </c>
      <c r="N8" s="38">
        <v>50.66</v>
      </c>
      <c r="O8" s="38">
        <v>52.5</v>
      </c>
      <c r="P8" s="38">
        <v>54.31</v>
      </c>
      <c r="Q8" s="38">
        <v>55.95</v>
      </c>
      <c r="R8" s="38">
        <v>57.68</v>
      </c>
      <c r="S8" s="38">
        <v>59.4</v>
      </c>
      <c r="T8" s="38">
        <v>60.74</v>
      </c>
      <c r="U8" s="38">
        <v>61.55</v>
      </c>
      <c r="V8" s="38">
        <v>61.95</v>
      </c>
      <c r="W8" s="38">
        <v>62.09</v>
      </c>
      <c r="X8" s="38">
        <v>62.11</v>
      </c>
      <c r="Y8" s="38">
        <v>62.1</v>
      </c>
      <c r="Z8" s="38">
        <v>62.08</v>
      </c>
      <c r="AA8" s="38">
        <v>62.14</v>
      </c>
      <c r="AB8" s="38">
        <v>62.16</v>
      </c>
      <c r="AC8" s="38">
        <v>62.29</v>
      </c>
      <c r="AD8" s="38">
        <v>62.43</v>
      </c>
      <c r="AE8" s="38">
        <v>62.55</v>
      </c>
      <c r="AF8" s="38">
        <v>62.67</v>
      </c>
      <c r="AG8" s="37">
        <v>0.14235806451612903</v>
      </c>
    </row>
    <row r="9" spans="1:34" ht="15" x14ac:dyDescent="0.25">
      <c r="A9" s="36" t="s">
        <v>41</v>
      </c>
      <c r="B9" s="38">
        <v>8.2799999999999994</v>
      </c>
      <c r="C9" s="38">
        <v>8.44</v>
      </c>
      <c r="D9" s="38">
        <v>8.3699999999999992</v>
      </c>
      <c r="E9" s="38">
        <v>8.58</v>
      </c>
      <c r="F9" s="38">
        <v>9.0399999999999991</v>
      </c>
      <c r="G9" s="38">
        <v>9.81</v>
      </c>
      <c r="H9" s="38">
        <v>10.81</v>
      </c>
      <c r="I9" s="38">
        <v>12.19</v>
      </c>
      <c r="J9" s="38">
        <v>14.75</v>
      </c>
      <c r="K9" s="38">
        <v>18.36</v>
      </c>
      <c r="L9" s="38">
        <v>23.47</v>
      </c>
      <c r="M9" s="38">
        <v>28.82</v>
      </c>
      <c r="N9" s="38">
        <v>34.119999999999997</v>
      </c>
      <c r="O9" s="38">
        <v>39.380000000000003</v>
      </c>
      <c r="P9" s="38">
        <v>44.85</v>
      </c>
      <c r="Q9" s="38">
        <v>49.55</v>
      </c>
      <c r="R9" s="38">
        <v>52.87</v>
      </c>
      <c r="S9" s="38">
        <v>54.71</v>
      </c>
      <c r="T9" s="38">
        <v>55.4</v>
      </c>
      <c r="U9" s="38">
        <v>55.45</v>
      </c>
      <c r="V9" s="38">
        <v>55.21</v>
      </c>
      <c r="W9" s="38">
        <v>54.83</v>
      </c>
      <c r="X9" s="38">
        <v>54.44</v>
      </c>
      <c r="Y9" s="38">
        <v>54.16</v>
      </c>
      <c r="Z9" s="38">
        <v>53.85</v>
      </c>
      <c r="AA9" s="38">
        <v>53.69</v>
      </c>
      <c r="AB9" s="38">
        <v>53.58</v>
      </c>
      <c r="AC9" s="38">
        <v>53.6</v>
      </c>
      <c r="AD9" s="38">
        <v>53.64</v>
      </c>
      <c r="AE9" s="38">
        <v>53.8</v>
      </c>
      <c r="AF9" s="38">
        <v>53.97</v>
      </c>
      <c r="AG9" s="37">
        <v>0.25554516129032256</v>
      </c>
    </row>
    <row r="10" spans="1:34" x14ac:dyDescent="0.25">
      <c r="A10" s="36" t="s">
        <v>40</v>
      </c>
      <c r="B10" s="35">
        <v>46.23</v>
      </c>
      <c r="C10" s="35">
        <v>65.66</v>
      </c>
      <c r="D10" s="35">
        <v>74.319999999999993</v>
      </c>
      <c r="E10" s="35">
        <v>75.56</v>
      </c>
      <c r="F10" s="35">
        <v>75.84</v>
      </c>
      <c r="G10" s="35">
        <v>76.23</v>
      </c>
      <c r="H10" s="35">
        <v>76.73</v>
      </c>
      <c r="I10" s="35">
        <v>77.489999999999995</v>
      </c>
      <c r="J10" s="35">
        <v>78.31</v>
      </c>
      <c r="K10" s="35">
        <v>78.87</v>
      </c>
      <c r="L10" s="35">
        <v>79.05</v>
      </c>
      <c r="M10" s="35">
        <v>79.150000000000006</v>
      </c>
      <c r="N10" s="35">
        <v>79.11</v>
      </c>
      <c r="O10" s="35">
        <v>79.040000000000006</v>
      </c>
      <c r="P10" s="35">
        <v>78.92</v>
      </c>
      <c r="Q10" s="35">
        <v>78.73</v>
      </c>
      <c r="R10" s="35">
        <v>78.56</v>
      </c>
      <c r="S10" s="35">
        <v>78.44</v>
      </c>
      <c r="T10" s="35">
        <v>78.3</v>
      </c>
      <c r="U10" s="35">
        <v>78.14</v>
      </c>
      <c r="V10" s="35">
        <v>78.09</v>
      </c>
      <c r="W10" s="35">
        <v>78.08</v>
      </c>
      <c r="X10" s="35">
        <v>78.03</v>
      </c>
      <c r="Y10" s="35">
        <v>78.06</v>
      </c>
      <c r="Z10" s="35">
        <v>78.11</v>
      </c>
      <c r="AA10" s="35">
        <v>78.28</v>
      </c>
      <c r="AB10" s="35">
        <v>78.42</v>
      </c>
      <c r="AC10" s="35">
        <v>78.599999999999994</v>
      </c>
      <c r="AD10" s="35">
        <v>78.709999999999994</v>
      </c>
      <c r="AE10" s="35">
        <v>78.84</v>
      </c>
      <c r="AF10" s="35">
        <v>78.87</v>
      </c>
      <c r="AG10" s="35">
        <v>0.1086032258064516</v>
      </c>
    </row>
    <row r="11" spans="1:34" x14ac:dyDescent="0.25">
      <c r="A11" s="34" t="s">
        <v>39</v>
      </c>
      <c r="B11" s="33">
        <v>24.11</v>
      </c>
      <c r="C11" s="33">
        <v>30.65</v>
      </c>
      <c r="D11" s="33">
        <v>32.21</v>
      </c>
      <c r="E11" s="33">
        <v>32.159999999999997</v>
      </c>
      <c r="F11" s="33">
        <v>32.1</v>
      </c>
      <c r="G11" s="33">
        <v>32.14</v>
      </c>
      <c r="H11" s="33">
        <v>32.1</v>
      </c>
      <c r="I11" s="33">
        <v>32.159999999999997</v>
      </c>
      <c r="J11" s="33">
        <v>32.42</v>
      </c>
      <c r="K11" s="33">
        <v>32.67</v>
      </c>
      <c r="L11" s="33">
        <v>32.78</v>
      </c>
      <c r="M11" s="33">
        <v>32.770000000000003</v>
      </c>
      <c r="N11" s="33">
        <v>32.68</v>
      </c>
      <c r="O11" s="33">
        <v>32.520000000000003</v>
      </c>
      <c r="P11" s="33">
        <v>32.380000000000003</v>
      </c>
      <c r="Q11" s="33">
        <v>32.21</v>
      </c>
      <c r="R11" s="33">
        <v>32.14</v>
      </c>
      <c r="S11" s="33">
        <v>32.229999999999997</v>
      </c>
      <c r="T11" s="33">
        <v>32.42</v>
      </c>
      <c r="U11" s="33">
        <v>32.54</v>
      </c>
      <c r="V11" s="33">
        <v>32.53</v>
      </c>
      <c r="W11" s="33">
        <v>32.47</v>
      </c>
      <c r="X11" s="33">
        <v>32.46</v>
      </c>
      <c r="Y11" s="33">
        <v>32.53</v>
      </c>
      <c r="Z11" s="33">
        <v>32.659999999999997</v>
      </c>
      <c r="AA11" s="33">
        <v>32.67</v>
      </c>
      <c r="AB11" s="33">
        <v>32.65</v>
      </c>
      <c r="AC11" s="33">
        <v>32.479999999999997</v>
      </c>
      <c r="AD11" s="33">
        <v>32.26</v>
      </c>
      <c r="AE11" s="33">
        <v>32.11</v>
      </c>
      <c r="AF11" s="33">
        <v>32.04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M678"/>
  <sheetViews>
    <sheetView topLeftCell="A3" zoomScale="70" zoomScaleNormal="70" workbookViewId="0">
      <selection activeCell="L40" sqref="L40"/>
    </sheetView>
  </sheetViews>
  <sheetFormatPr defaultRowHeight="13.8" x14ac:dyDescent="0.3"/>
  <cols>
    <col min="1" max="1" width="11.21875" style="1" bestFit="1" customWidth="1"/>
    <col min="2" max="2" width="11.5546875" style="1" bestFit="1" customWidth="1"/>
    <col min="3" max="3" width="11.21875" style="6" bestFit="1" customWidth="1"/>
    <col min="4" max="4" width="14.5546875" style="1" bestFit="1" customWidth="1"/>
    <col min="5" max="5" width="8.88671875" style="1" customWidth="1"/>
    <col min="6" max="6" width="1.109375" style="5" customWidth="1"/>
    <col min="7" max="7" width="7.109375" style="1" bestFit="1" customWidth="1"/>
    <col min="8" max="8" width="10.77734375" style="1" bestFit="1" customWidth="1"/>
    <col min="9" max="9" width="7.5546875" style="1" bestFit="1" customWidth="1"/>
    <col min="10" max="10" width="6.109375" style="1" bestFit="1" customWidth="1"/>
    <col min="11" max="11" width="9.77734375" style="12" bestFit="1" customWidth="1"/>
    <col min="12" max="12" width="9.44140625" style="1" bestFit="1" customWidth="1"/>
    <col min="13" max="13" width="7.77734375" style="1" bestFit="1" customWidth="1"/>
    <col min="14" max="16384" width="8.88671875" style="1"/>
  </cols>
  <sheetData>
    <row r="1" spans="1:13" ht="14.4" thickBot="1" x14ac:dyDescent="0.35">
      <c r="B1" s="110" t="s">
        <v>66</v>
      </c>
      <c r="C1" s="110"/>
      <c r="D1" s="110"/>
      <c r="E1" s="110"/>
      <c r="G1" s="110" t="s">
        <v>65</v>
      </c>
      <c r="H1" s="110"/>
      <c r="I1" s="110"/>
      <c r="J1" s="110"/>
    </row>
    <row r="2" spans="1:13" ht="14.4" thickBot="1" x14ac:dyDescent="0.35">
      <c r="A2" s="7" t="s">
        <v>0</v>
      </c>
      <c r="B2" s="9" t="s">
        <v>33</v>
      </c>
      <c r="C2" s="84" t="s">
        <v>67</v>
      </c>
      <c r="D2" s="9" t="s">
        <v>70</v>
      </c>
      <c r="E2" s="85" t="s">
        <v>1</v>
      </c>
      <c r="F2" s="86"/>
      <c r="G2" s="87" t="s">
        <v>34</v>
      </c>
      <c r="H2" s="84" t="s">
        <v>68</v>
      </c>
      <c r="I2" s="9" t="s">
        <v>70</v>
      </c>
      <c r="J2" s="88" t="s">
        <v>1</v>
      </c>
      <c r="K2" s="9" t="s">
        <v>24</v>
      </c>
      <c r="L2" s="9" t="s">
        <v>25</v>
      </c>
      <c r="M2" s="89" t="s">
        <v>69</v>
      </c>
    </row>
    <row r="3" spans="1:13" x14ac:dyDescent="0.3">
      <c r="A3" s="2" t="s">
        <v>4</v>
      </c>
      <c r="B3" s="3">
        <v>204.1</v>
      </c>
      <c r="C3" s="4">
        <v>99.3</v>
      </c>
      <c r="D3" s="3">
        <v>3555</v>
      </c>
      <c r="E3" s="3">
        <v>82</v>
      </c>
      <c r="F3" s="8"/>
      <c r="G3" s="3">
        <v>436.8</v>
      </c>
      <c r="H3" s="3">
        <v>222.1</v>
      </c>
      <c r="I3" s="3">
        <v>3825</v>
      </c>
      <c r="J3" s="3">
        <v>80</v>
      </c>
      <c r="K3" s="32">
        <f>+ C3/B3</f>
        <v>0.48652621264086232</v>
      </c>
      <c r="L3" s="32">
        <f>+ H3/G3</f>
        <v>0.50847069597069594</v>
      </c>
      <c r="M3" s="26">
        <f>AVERAGE(B3,G3)</f>
        <v>320.45</v>
      </c>
    </row>
    <row r="4" spans="1:13" x14ac:dyDescent="0.3">
      <c r="A4" s="2" t="s">
        <v>5</v>
      </c>
      <c r="B4" s="3">
        <v>214.3</v>
      </c>
      <c r="C4" s="4">
        <v>104.4</v>
      </c>
      <c r="D4" s="3">
        <v>3578</v>
      </c>
      <c r="E4" s="3">
        <v>82</v>
      </c>
      <c r="F4" s="8"/>
      <c r="G4" s="3">
        <v>464.2</v>
      </c>
      <c r="H4" s="3">
        <v>235.7</v>
      </c>
      <c r="I4" s="3">
        <v>3846</v>
      </c>
      <c r="J4" s="3">
        <v>79</v>
      </c>
      <c r="K4" s="32">
        <f t="shared" ref="K4:K29" si="0">+ C4/B4</f>
        <v>0.48716752216518899</v>
      </c>
      <c r="L4" s="32">
        <f t="shared" ref="L4:L29" si="1">+ H4/G4</f>
        <v>0.507755277897458</v>
      </c>
      <c r="M4" s="26">
        <f t="shared" ref="M4:M29" si="2">AVERAGE(B4,G4)</f>
        <v>339.25</v>
      </c>
    </row>
    <row r="5" spans="1:13" x14ac:dyDescent="0.3">
      <c r="A5" s="2" t="s">
        <v>6</v>
      </c>
      <c r="B5" s="3">
        <v>208.7</v>
      </c>
      <c r="C5" s="4">
        <v>101.9</v>
      </c>
      <c r="D5" s="3">
        <v>3596</v>
      </c>
      <c r="E5" s="3">
        <v>82</v>
      </c>
      <c r="F5" s="8"/>
      <c r="G5" s="4">
        <v>455</v>
      </c>
      <c r="H5" s="3">
        <v>229.7</v>
      </c>
      <c r="I5" s="3">
        <v>3844</v>
      </c>
      <c r="J5" s="3">
        <v>79</v>
      </c>
      <c r="K5" s="32">
        <f t="shared" si="0"/>
        <v>0.4882606612362243</v>
      </c>
      <c r="L5" s="32">
        <f t="shared" si="1"/>
        <v>0.50483516483516477</v>
      </c>
      <c r="M5" s="26">
        <f t="shared" si="2"/>
        <v>331.85</v>
      </c>
    </row>
    <row r="6" spans="1:13" x14ac:dyDescent="0.3">
      <c r="A6" s="2" t="s">
        <v>7</v>
      </c>
      <c r="B6" s="3">
        <v>193.3</v>
      </c>
      <c r="C6" s="4">
        <v>93.4</v>
      </c>
      <c r="D6" s="3">
        <v>3571</v>
      </c>
      <c r="E6" s="3">
        <v>82</v>
      </c>
      <c r="F6" s="8"/>
      <c r="G6" s="3">
        <v>429.2</v>
      </c>
      <c r="H6" s="3">
        <v>214.1</v>
      </c>
      <c r="I6" s="3">
        <v>3828</v>
      </c>
      <c r="J6" s="3">
        <v>79</v>
      </c>
      <c r="K6" s="32">
        <f t="shared" si="0"/>
        <v>0.48318675633729952</v>
      </c>
      <c r="L6" s="32">
        <f t="shared" si="1"/>
        <v>0.49883504193849021</v>
      </c>
      <c r="M6" s="26">
        <f t="shared" si="2"/>
        <v>311.25</v>
      </c>
    </row>
    <row r="7" spans="1:13" x14ac:dyDescent="0.3">
      <c r="A7" s="2" t="s">
        <v>8</v>
      </c>
      <c r="B7" s="3">
        <v>192.3</v>
      </c>
      <c r="C7" s="4">
        <v>91.9</v>
      </c>
      <c r="D7" s="3">
        <v>3534</v>
      </c>
      <c r="E7" s="3">
        <v>82</v>
      </c>
      <c r="F7" s="8"/>
      <c r="G7" s="3">
        <v>407.8</v>
      </c>
      <c r="H7" s="3">
        <v>203.2</v>
      </c>
      <c r="I7" s="3">
        <v>3836</v>
      </c>
      <c r="J7" s="3">
        <v>79</v>
      </c>
      <c r="K7" s="32">
        <f t="shared" si="0"/>
        <v>0.47789911596463858</v>
      </c>
      <c r="L7" s="32">
        <f t="shared" si="1"/>
        <v>0.49828347229033837</v>
      </c>
      <c r="M7" s="26">
        <f t="shared" si="2"/>
        <v>300.05</v>
      </c>
    </row>
    <row r="8" spans="1:13" ht="14.4" thickBot="1" x14ac:dyDescent="0.35">
      <c r="A8" s="2" t="s">
        <v>9</v>
      </c>
      <c r="B8" s="4">
        <v>194</v>
      </c>
      <c r="C8" s="4">
        <v>91.4</v>
      </c>
      <c r="D8" s="3">
        <v>3476</v>
      </c>
      <c r="E8" s="3">
        <v>82</v>
      </c>
      <c r="F8" s="8"/>
      <c r="G8" s="3">
        <v>406.5</v>
      </c>
      <c r="H8" s="3">
        <v>201.5</v>
      </c>
      <c r="I8" s="3">
        <v>3814</v>
      </c>
      <c r="J8" s="3">
        <v>79</v>
      </c>
      <c r="K8" s="32">
        <f t="shared" si="0"/>
        <v>0.47113402061855675</v>
      </c>
      <c r="L8" s="32">
        <f t="shared" si="1"/>
        <v>0.4956949569495695</v>
      </c>
      <c r="M8" s="26">
        <f t="shared" si="2"/>
        <v>300.25</v>
      </c>
    </row>
    <row r="9" spans="1:13" ht="14.4" thickTop="1" x14ac:dyDescent="0.3">
      <c r="A9" s="17" t="s">
        <v>10</v>
      </c>
      <c r="B9" s="18">
        <v>159.19999999999999</v>
      </c>
      <c r="C9" s="19">
        <v>75.400000000000006</v>
      </c>
      <c r="D9" s="18">
        <v>3570</v>
      </c>
      <c r="E9" s="18">
        <v>81</v>
      </c>
      <c r="F9" s="20"/>
      <c r="G9" s="19">
        <v>372</v>
      </c>
      <c r="H9" s="18">
        <v>184.7</v>
      </c>
      <c r="I9" s="18">
        <v>3801</v>
      </c>
      <c r="J9" s="18">
        <v>79</v>
      </c>
      <c r="K9" s="32">
        <f t="shared" si="0"/>
        <v>0.47361809045226139</v>
      </c>
      <c r="L9" s="32">
        <f t="shared" si="1"/>
        <v>0.49650537634408598</v>
      </c>
      <c r="M9" s="26">
        <f t="shared" si="2"/>
        <v>265.60000000000002</v>
      </c>
    </row>
    <row r="10" spans="1:13" x14ac:dyDescent="0.3">
      <c r="A10" s="2" t="s">
        <v>11</v>
      </c>
      <c r="B10" s="10">
        <v>156.19999999999999</v>
      </c>
      <c r="C10" s="11">
        <v>74.2</v>
      </c>
      <c r="D10" s="10">
        <v>3575</v>
      </c>
      <c r="E10" s="10">
        <v>81</v>
      </c>
      <c r="F10" s="8"/>
      <c r="G10" s="11">
        <v>396.6</v>
      </c>
      <c r="H10" s="10">
        <v>196.6</v>
      </c>
      <c r="I10" s="10">
        <v>3804</v>
      </c>
      <c r="J10" s="10">
        <v>79</v>
      </c>
      <c r="K10" s="32">
        <f t="shared" si="0"/>
        <v>0.4750320102432779</v>
      </c>
      <c r="L10" s="32">
        <f t="shared" si="1"/>
        <v>0.49571356530509325</v>
      </c>
      <c r="M10" s="26">
        <f t="shared" si="2"/>
        <v>276.39999999999998</v>
      </c>
    </row>
    <row r="11" spans="1:13" x14ac:dyDescent="0.3">
      <c r="A11" s="2" t="s">
        <v>12</v>
      </c>
      <c r="B11" s="10">
        <v>153.4</v>
      </c>
      <c r="C11" s="11">
        <v>73</v>
      </c>
      <c r="D11" s="10">
        <v>3577</v>
      </c>
      <c r="E11" s="10">
        <v>81</v>
      </c>
      <c r="F11" s="8"/>
      <c r="G11" s="10">
        <v>390.2</v>
      </c>
      <c r="H11" s="10">
        <v>193.6</v>
      </c>
      <c r="I11" s="10">
        <v>3806</v>
      </c>
      <c r="J11" s="10">
        <v>79</v>
      </c>
      <c r="K11" s="32">
        <f t="shared" si="0"/>
        <v>0.47588005215123858</v>
      </c>
      <c r="L11" s="32">
        <f t="shared" si="1"/>
        <v>0.49615581752947208</v>
      </c>
      <c r="M11" s="26">
        <f t="shared" si="2"/>
        <v>271.8</v>
      </c>
    </row>
    <row r="12" spans="1:13" x14ac:dyDescent="0.3">
      <c r="A12" s="2" t="s">
        <v>13</v>
      </c>
      <c r="B12" s="10">
        <v>153.69999999999999</v>
      </c>
      <c r="C12" s="11">
        <v>73</v>
      </c>
      <c r="D12" s="10">
        <v>3569</v>
      </c>
      <c r="E12" s="10">
        <v>81</v>
      </c>
      <c r="F12" s="8"/>
      <c r="G12" s="11">
        <v>370.5</v>
      </c>
      <c r="H12" s="11">
        <v>183</v>
      </c>
      <c r="I12" s="10">
        <v>3799</v>
      </c>
      <c r="J12" s="10">
        <v>79</v>
      </c>
      <c r="K12" s="32">
        <f t="shared" si="0"/>
        <v>0.47495120364346133</v>
      </c>
      <c r="L12" s="32">
        <f t="shared" si="1"/>
        <v>0.49392712550607287</v>
      </c>
      <c r="M12" s="26">
        <f t="shared" si="2"/>
        <v>262.10000000000002</v>
      </c>
    </row>
    <row r="13" spans="1:13" x14ac:dyDescent="0.3">
      <c r="A13" s="2" t="s">
        <v>14</v>
      </c>
      <c r="B13" s="11">
        <v>145.30000000000001</v>
      </c>
      <c r="C13" s="11">
        <v>66.8</v>
      </c>
      <c r="D13" s="10">
        <v>3397</v>
      </c>
      <c r="E13" s="10">
        <v>83</v>
      </c>
      <c r="F13" s="8"/>
      <c r="G13" s="10">
        <v>357.4</v>
      </c>
      <c r="H13" s="10">
        <v>175.6</v>
      </c>
      <c r="I13" s="10">
        <v>3793</v>
      </c>
      <c r="J13" s="10">
        <v>79</v>
      </c>
      <c r="K13" s="32">
        <f t="shared" si="0"/>
        <v>0.45973847212663449</v>
      </c>
      <c r="L13" s="32">
        <f t="shared" si="1"/>
        <v>0.49132624510352546</v>
      </c>
      <c r="M13" s="26">
        <f t="shared" si="2"/>
        <v>251.35</v>
      </c>
    </row>
    <row r="14" spans="1:13" x14ac:dyDescent="0.3">
      <c r="A14" s="2" t="s">
        <v>15</v>
      </c>
      <c r="B14" s="10">
        <v>152.4</v>
      </c>
      <c r="C14" s="11">
        <v>69.8</v>
      </c>
      <c r="D14" s="10">
        <v>3365</v>
      </c>
      <c r="E14" s="10">
        <v>83</v>
      </c>
      <c r="F14" s="8"/>
      <c r="G14" s="10">
        <v>353.7</v>
      </c>
      <c r="H14" s="10">
        <v>174.1</v>
      </c>
      <c r="I14" s="10">
        <v>3793</v>
      </c>
      <c r="J14" s="10">
        <v>79</v>
      </c>
      <c r="K14" s="32">
        <f t="shared" si="0"/>
        <v>0.45800524934383197</v>
      </c>
      <c r="L14" s="32">
        <f t="shared" si="1"/>
        <v>0.49222504947695789</v>
      </c>
      <c r="M14" s="26">
        <f t="shared" si="2"/>
        <v>253.05</v>
      </c>
    </row>
    <row r="15" spans="1:13" ht="14.4" thickBot="1" x14ac:dyDescent="0.35">
      <c r="A15" s="13" t="s">
        <v>16</v>
      </c>
      <c r="B15" s="21">
        <v>155.4</v>
      </c>
      <c r="C15" s="22">
        <v>72.599999999999994</v>
      </c>
      <c r="D15" s="21">
        <v>3454</v>
      </c>
      <c r="E15" s="21">
        <v>82</v>
      </c>
      <c r="F15" s="16"/>
      <c r="G15" s="22">
        <v>333</v>
      </c>
      <c r="H15" s="22">
        <v>163</v>
      </c>
      <c r="I15" s="21">
        <v>3782</v>
      </c>
      <c r="J15" s="21">
        <v>79</v>
      </c>
      <c r="K15" s="32">
        <f t="shared" si="0"/>
        <v>0.46718146718146714</v>
      </c>
      <c r="L15" s="32">
        <f t="shared" si="1"/>
        <v>0.4894894894894895</v>
      </c>
      <c r="M15" s="26">
        <f t="shared" si="2"/>
        <v>244.2</v>
      </c>
    </row>
    <row r="16" spans="1:13" ht="14.4" thickTop="1" x14ac:dyDescent="0.3">
      <c r="A16" s="17" t="s">
        <v>17</v>
      </c>
      <c r="B16" s="23">
        <v>153.19999999999999</v>
      </c>
      <c r="C16" s="23">
        <v>71.599999999999994</v>
      </c>
      <c r="D16" s="24">
        <v>3446</v>
      </c>
      <c r="E16" s="24">
        <v>83</v>
      </c>
      <c r="F16" s="20"/>
      <c r="G16" s="23">
        <v>380.9</v>
      </c>
      <c r="H16" s="24">
        <v>188.6</v>
      </c>
      <c r="I16" s="24">
        <v>3811</v>
      </c>
      <c r="J16" s="24">
        <v>79</v>
      </c>
      <c r="K16" s="32">
        <f t="shared" si="0"/>
        <v>0.46736292428198434</v>
      </c>
      <c r="L16" s="32">
        <f t="shared" si="1"/>
        <v>0.49514308217379893</v>
      </c>
      <c r="M16" s="26">
        <f t="shared" si="2"/>
        <v>267.04999999999995</v>
      </c>
    </row>
    <row r="17" spans="1:13" x14ac:dyDescent="0.3">
      <c r="A17" s="2" t="s">
        <v>18</v>
      </c>
      <c r="B17" s="4">
        <v>150.1</v>
      </c>
      <c r="C17" s="4">
        <v>70.5</v>
      </c>
      <c r="D17" s="3">
        <v>3490</v>
      </c>
      <c r="E17" s="3">
        <v>82</v>
      </c>
      <c r="F17" s="8"/>
      <c r="G17" s="3">
        <v>411.1</v>
      </c>
      <c r="H17" s="3">
        <v>204.2</v>
      </c>
      <c r="I17" s="3">
        <v>3824</v>
      </c>
      <c r="J17" s="3">
        <v>79</v>
      </c>
      <c r="K17" s="32">
        <f t="shared" si="0"/>
        <v>0.46968687541638909</v>
      </c>
      <c r="L17" s="32">
        <f t="shared" si="1"/>
        <v>0.49671612746290433</v>
      </c>
      <c r="M17" s="26">
        <f t="shared" si="2"/>
        <v>280.60000000000002</v>
      </c>
    </row>
    <row r="18" spans="1:13" x14ac:dyDescent="0.3">
      <c r="A18" s="2" t="s">
        <v>19</v>
      </c>
      <c r="B18" s="3">
        <v>149.19999999999999</v>
      </c>
      <c r="C18" s="4">
        <v>70.599999999999994</v>
      </c>
      <c r="D18" s="3">
        <v>3523</v>
      </c>
      <c r="E18" s="3">
        <v>82</v>
      </c>
      <c r="F18" s="8"/>
      <c r="G18" s="3">
        <v>408.8</v>
      </c>
      <c r="H18" s="3">
        <v>203</v>
      </c>
      <c r="I18" s="3">
        <v>3821</v>
      </c>
      <c r="J18" s="3">
        <v>79</v>
      </c>
      <c r="K18" s="32">
        <f t="shared" si="0"/>
        <v>0.47319034852546915</v>
      </c>
      <c r="L18" s="32">
        <f t="shared" si="1"/>
        <v>0.49657534246575341</v>
      </c>
      <c r="M18" s="26">
        <f t="shared" si="2"/>
        <v>279</v>
      </c>
    </row>
    <row r="19" spans="1:13" x14ac:dyDescent="0.3">
      <c r="A19" s="2" t="s">
        <v>20</v>
      </c>
      <c r="B19" s="3">
        <v>144.69999999999999</v>
      </c>
      <c r="C19" s="4">
        <v>67.8</v>
      </c>
      <c r="D19" s="3">
        <v>3509</v>
      </c>
      <c r="E19" s="3">
        <v>82</v>
      </c>
      <c r="F19" s="8"/>
      <c r="G19" s="3">
        <v>381.7</v>
      </c>
      <c r="H19" s="3">
        <v>189</v>
      </c>
      <c r="I19" s="3">
        <v>3809</v>
      </c>
      <c r="J19" s="3">
        <v>79</v>
      </c>
      <c r="K19" s="32">
        <f t="shared" si="0"/>
        <v>0.46855563234277819</v>
      </c>
      <c r="L19" s="32">
        <f t="shared" si="1"/>
        <v>0.49515326172386692</v>
      </c>
      <c r="M19" s="26">
        <f t="shared" si="2"/>
        <v>263.2</v>
      </c>
    </row>
    <row r="20" spans="1:13" x14ac:dyDescent="0.3">
      <c r="A20" s="2" t="s">
        <v>21</v>
      </c>
      <c r="B20" s="3">
        <v>136.69999999999999</v>
      </c>
      <c r="C20" s="4">
        <v>63.9</v>
      </c>
      <c r="D20" s="3">
        <v>3496</v>
      </c>
      <c r="E20" s="3">
        <v>82</v>
      </c>
      <c r="F20" s="8"/>
      <c r="G20" s="3">
        <v>363.9</v>
      </c>
      <c r="H20" s="3">
        <v>179.5</v>
      </c>
      <c r="I20" s="3">
        <v>3798</v>
      </c>
      <c r="J20" s="3">
        <v>79</v>
      </c>
      <c r="K20" s="32">
        <f t="shared" si="0"/>
        <v>0.46744696415508413</v>
      </c>
      <c r="L20" s="32">
        <f t="shared" si="1"/>
        <v>0.49326738114866725</v>
      </c>
      <c r="M20" s="26">
        <f t="shared" si="2"/>
        <v>250.29999999999998</v>
      </c>
    </row>
    <row r="21" spans="1:13" x14ac:dyDescent="0.3">
      <c r="A21" s="2" t="s">
        <v>22</v>
      </c>
      <c r="B21" s="3">
        <v>124.1</v>
      </c>
      <c r="C21" s="4">
        <v>57</v>
      </c>
      <c r="D21" s="3">
        <v>3441</v>
      </c>
      <c r="E21" s="3">
        <v>82</v>
      </c>
      <c r="F21" s="8"/>
      <c r="G21" s="3">
        <v>358.2</v>
      </c>
      <c r="H21" s="3">
        <v>175.8</v>
      </c>
      <c r="I21" s="3">
        <v>3780</v>
      </c>
      <c r="J21" s="3">
        <v>79</v>
      </c>
      <c r="K21" s="32">
        <f t="shared" si="0"/>
        <v>0.45930701047542305</v>
      </c>
      <c r="L21" s="32">
        <f t="shared" si="1"/>
        <v>0.49078726968174208</v>
      </c>
      <c r="M21" s="26">
        <f t="shared" si="2"/>
        <v>241.14999999999998</v>
      </c>
    </row>
    <row r="22" spans="1:13" ht="14.4" thickBot="1" x14ac:dyDescent="0.35">
      <c r="A22" s="13" t="s">
        <v>23</v>
      </c>
      <c r="B22" s="14">
        <v>117.4</v>
      </c>
      <c r="C22" s="15">
        <v>53.1</v>
      </c>
      <c r="D22" s="14">
        <v>3358</v>
      </c>
      <c r="E22" s="14">
        <v>83</v>
      </c>
      <c r="F22" s="16"/>
      <c r="G22" s="14">
        <v>342.5</v>
      </c>
      <c r="H22" s="14">
        <v>169.6</v>
      </c>
      <c r="I22" s="14">
        <v>3775</v>
      </c>
      <c r="J22" s="14">
        <v>79</v>
      </c>
      <c r="K22" s="32">
        <f t="shared" si="0"/>
        <v>0.45229982964224869</v>
      </c>
      <c r="L22" s="32">
        <f t="shared" si="1"/>
        <v>0.49518248175182478</v>
      </c>
      <c r="M22" s="26">
        <f t="shared" si="2"/>
        <v>229.95</v>
      </c>
    </row>
    <row r="23" spans="1:13" ht="14.4" thickTop="1" x14ac:dyDescent="0.3">
      <c r="A23" s="17" t="s">
        <v>26</v>
      </c>
      <c r="B23" s="18">
        <v>151.30000000000001</v>
      </c>
      <c r="C23" s="19">
        <v>70.900000000000006</v>
      </c>
      <c r="D23" s="18">
        <v>3471</v>
      </c>
      <c r="E23" s="18">
        <v>82</v>
      </c>
      <c r="F23" s="20"/>
      <c r="G23" s="18">
        <v>426.2</v>
      </c>
      <c r="H23" s="18">
        <v>215.1</v>
      </c>
      <c r="I23" s="18">
        <v>3870</v>
      </c>
      <c r="J23" s="18">
        <v>79</v>
      </c>
      <c r="K23" s="32">
        <f t="shared" si="0"/>
        <v>0.46860541969596825</v>
      </c>
      <c r="L23" s="32">
        <f t="shared" si="1"/>
        <v>0.50469263256687003</v>
      </c>
      <c r="M23" s="26">
        <f t="shared" si="2"/>
        <v>288.75</v>
      </c>
    </row>
    <row r="24" spans="1:13" x14ac:dyDescent="0.3">
      <c r="A24" s="2" t="s">
        <v>27</v>
      </c>
      <c r="B24" s="10">
        <v>153.80000000000001</v>
      </c>
      <c r="C24" s="11">
        <v>73.3</v>
      </c>
      <c r="D24" s="10">
        <v>3537</v>
      </c>
      <c r="E24" s="10">
        <v>82</v>
      </c>
      <c r="F24" s="8"/>
      <c r="G24" s="10">
        <v>453.3</v>
      </c>
      <c r="H24" s="11">
        <v>228</v>
      </c>
      <c r="I24" s="10">
        <v>3861</v>
      </c>
      <c r="J24" s="10">
        <v>79</v>
      </c>
      <c r="K24" s="32">
        <f t="shared" si="0"/>
        <v>0.47659297789336796</v>
      </c>
      <c r="L24" s="32">
        <f t="shared" si="1"/>
        <v>0.50297816015883523</v>
      </c>
      <c r="M24" s="26">
        <f t="shared" si="2"/>
        <v>303.55</v>
      </c>
    </row>
    <row r="25" spans="1:13" x14ac:dyDescent="0.3">
      <c r="A25" s="2" t="s">
        <v>28</v>
      </c>
      <c r="B25" s="11">
        <v>135</v>
      </c>
      <c r="C25" s="11">
        <v>63.1</v>
      </c>
      <c r="D25" s="10">
        <v>3471</v>
      </c>
      <c r="E25" s="10">
        <v>82</v>
      </c>
      <c r="F25" s="8"/>
      <c r="G25" s="11">
        <v>444.6</v>
      </c>
      <c r="H25" s="10">
        <v>223.3</v>
      </c>
      <c r="I25" s="10">
        <v>3854</v>
      </c>
      <c r="J25" s="10">
        <v>79</v>
      </c>
      <c r="K25" s="32">
        <f t="shared" si="0"/>
        <v>0.46740740740740744</v>
      </c>
      <c r="L25" s="32">
        <f t="shared" si="1"/>
        <v>0.50224921277552859</v>
      </c>
      <c r="M25" s="26">
        <f t="shared" si="2"/>
        <v>289.8</v>
      </c>
    </row>
    <row r="26" spans="1:13" x14ac:dyDescent="0.3">
      <c r="A26" s="2" t="s">
        <v>29</v>
      </c>
      <c r="B26" s="10">
        <v>128.30000000000001</v>
      </c>
      <c r="C26" s="11">
        <v>59.5</v>
      </c>
      <c r="D26" s="10">
        <v>3460</v>
      </c>
      <c r="E26" s="10">
        <v>82</v>
      </c>
      <c r="F26" s="8"/>
      <c r="G26" s="11">
        <v>415.4</v>
      </c>
      <c r="H26" s="11">
        <v>207</v>
      </c>
      <c r="I26" s="10">
        <v>3835</v>
      </c>
      <c r="J26" s="10">
        <v>79</v>
      </c>
      <c r="K26" s="32">
        <f t="shared" si="0"/>
        <v>0.46375681995323459</v>
      </c>
      <c r="L26" s="32">
        <f t="shared" si="1"/>
        <v>0.49831487722676943</v>
      </c>
      <c r="M26" s="26">
        <f t="shared" si="2"/>
        <v>271.85000000000002</v>
      </c>
    </row>
    <row r="27" spans="1:13" x14ac:dyDescent="0.3">
      <c r="A27" s="2" t="s">
        <v>30</v>
      </c>
      <c r="B27" s="11">
        <v>121.2</v>
      </c>
      <c r="C27" s="11">
        <v>55.7</v>
      </c>
      <c r="D27" s="10">
        <v>3432</v>
      </c>
      <c r="E27" s="10">
        <v>82</v>
      </c>
      <c r="F27" s="8"/>
      <c r="G27" s="11">
        <v>384.3</v>
      </c>
      <c r="H27" s="10">
        <v>192.4</v>
      </c>
      <c r="I27" s="10">
        <v>3843</v>
      </c>
      <c r="J27" s="10">
        <v>79</v>
      </c>
      <c r="K27" s="32">
        <f t="shared" si="0"/>
        <v>0.45957095709570961</v>
      </c>
      <c r="L27" s="32">
        <f t="shared" si="1"/>
        <v>0.50065053343741872</v>
      </c>
      <c r="M27" s="26">
        <f t="shared" si="2"/>
        <v>252.75</v>
      </c>
    </row>
    <row r="28" spans="1:13" x14ac:dyDescent="0.3">
      <c r="A28" s="2" t="s">
        <v>31</v>
      </c>
      <c r="B28" s="10">
        <v>118.6</v>
      </c>
      <c r="C28" s="11">
        <v>54.1</v>
      </c>
      <c r="D28" s="10">
        <v>3408</v>
      </c>
      <c r="E28" s="10">
        <v>82</v>
      </c>
      <c r="F28" s="8"/>
      <c r="G28" s="11">
        <v>387.4</v>
      </c>
      <c r="H28" s="10">
        <v>195.9</v>
      </c>
      <c r="I28" s="10">
        <v>3814</v>
      </c>
      <c r="J28" s="10">
        <v>79</v>
      </c>
      <c r="K28" s="32">
        <f t="shared" si="0"/>
        <v>0.45615514333895452</v>
      </c>
      <c r="L28" s="32">
        <f t="shared" si="1"/>
        <v>0.50567888487351575</v>
      </c>
      <c r="M28" s="26">
        <f t="shared" si="2"/>
        <v>253</v>
      </c>
    </row>
    <row r="29" spans="1:13" ht="14.4" thickBot="1" x14ac:dyDescent="0.35">
      <c r="A29" s="13" t="s">
        <v>32</v>
      </c>
      <c r="B29" s="21">
        <v>124.1</v>
      </c>
      <c r="C29" s="22">
        <v>56.5</v>
      </c>
      <c r="D29" s="21">
        <v>3354</v>
      </c>
      <c r="E29" s="21">
        <v>82</v>
      </c>
      <c r="F29" s="16"/>
      <c r="G29" s="21">
        <v>382.7</v>
      </c>
      <c r="H29" s="21">
        <v>190.9</v>
      </c>
      <c r="I29" s="21">
        <v>3820</v>
      </c>
      <c r="J29" s="21">
        <v>79</v>
      </c>
      <c r="K29" s="32">
        <f t="shared" si="0"/>
        <v>0.45527800161160359</v>
      </c>
      <c r="L29" s="32">
        <f t="shared" si="1"/>
        <v>0.49882414423830679</v>
      </c>
      <c r="M29" s="26">
        <f t="shared" si="2"/>
        <v>253.39999999999998</v>
      </c>
    </row>
    <row r="30" spans="1:13" ht="15" thickTop="1" thickBot="1" x14ac:dyDescent="0.35">
      <c r="B30" s="52">
        <f>+ AVERAGE(B3:B29)</f>
        <v>155.18518518518519</v>
      </c>
      <c r="C30" s="53">
        <f t="shared" ref="C30:J30" si="3">+ AVERAGE(C3:C29)</f>
        <v>73.137037037037018</v>
      </c>
      <c r="D30" s="52">
        <f t="shared" si="3"/>
        <v>3489.3703703703704</v>
      </c>
      <c r="E30" s="52">
        <f t="shared" si="3"/>
        <v>82</v>
      </c>
      <c r="F30" s="16" t="e">
        <f t="shared" si="3"/>
        <v>#DIV/0!</v>
      </c>
      <c r="G30" s="54">
        <f t="shared" si="3"/>
        <v>396.81111111111102</v>
      </c>
      <c r="H30" s="52">
        <f t="shared" si="3"/>
        <v>197.74814814814812</v>
      </c>
      <c r="I30" s="52">
        <f t="shared" si="3"/>
        <v>3818</v>
      </c>
      <c r="J30" s="52">
        <f t="shared" si="3"/>
        <v>79.037037037037038</v>
      </c>
    </row>
    <row r="31" spans="1:13" ht="15" thickTop="1" thickBot="1" x14ac:dyDescent="0.35">
      <c r="C31" s="1"/>
      <c r="F31" s="1"/>
    </row>
    <row r="32" spans="1:13" ht="14.4" thickBot="1" x14ac:dyDescent="0.35">
      <c r="A32" s="27" t="s">
        <v>0</v>
      </c>
      <c r="B32" s="9" t="s">
        <v>35</v>
      </c>
      <c r="C32" s="9" t="s">
        <v>36</v>
      </c>
      <c r="D32" s="28" t="s">
        <v>37</v>
      </c>
      <c r="E32" s="29" t="s">
        <v>38</v>
      </c>
      <c r="F32" s="1"/>
    </row>
    <row r="33" spans="1:6" x14ac:dyDescent="0.3">
      <c r="A33" s="2" t="s">
        <v>4</v>
      </c>
      <c r="B33" s="3">
        <v>204.1</v>
      </c>
      <c r="C33" s="3">
        <v>436.8</v>
      </c>
      <c r="D33" s="30">
        <f>B33/C33</f>
        <v>0.46726190476190471</v>
      </c>
      <c r="E33" s="31">
        <v>0.48652621264086232</v>
      </c>
      <c r="F33" s="1"/>
    </row>
    <row r="34" spans="1:6" x14ac:dyDescent="0.3">
      <c r="A34" s="2" t="s">
        <v>5</v>
      </c>
      <c r="B34" s="3">
        <v>214.3</v>
      </c>
      <c r="C34" s="3">
        <v>464.2</v>
      </c>
      <c r="D34" s="30">
        <f t="shared" ref="D34:D59" si="4">B34/C34</f>
        <v>0.4616544592847911</v>
      </c>
      <c r="E34" s="31">
        <v>0.48716752216518899</v>
      </c>
      <c r="F34" s="1"/>
    </row>
    <row r="35" spans="1:6" x14ac:dyDescent="0.3">
      <c r="A35" s="2" t="s">
        <v>6</v>
      </c>
      <c r="B35" s="3">
        <v>208.7</v>
      </c>
      <c r="C35" s="4">
        <v>455</v>
      </c>
      <c r="D35" s="30">
        <f t="shared" si="4"/>
        <v>0.45868131868131867</v>
      </c>
      <c r="E35" s="31">
        <v>0.4882606612362243</v>
      </c>
      <c r="F35" s="1"/>
    </row>
    <row r="36" spans="1:6" x14ac:dyDescent="0.3">
      <c r="A36" s="2" t="s">
        <v>7</v>
      </c>
      <c r="B36" s="3">
        <v>193.3</v>
      </c>
      <c r="C36" s="3">
        <v>429.2</v>
      </c>
      <c r="D36" s="30">
        <f t="shared" si="4"/>
        <v>0.45037278657968316</v>
      </c>
      <c r="E36" s="31">
        <v>0.48318675633729952</v>
      </c>
      <c r="F36" s="1"/>
    </row>
    <row r="37" spans="1:6" x14ac:dyDescent="0.3">
      <c r="A37" s="2" t="s">
        <v>8</v>
      </c>
      <c r="B37" s="3">
        <v>192.3</v>
      </c>
      <c r="C37" s="3">
        <v>407.8</v>
      </c>
      <c r="D37" s="30">
        <f t="shared" si="4"/>
        <v>0.47155468366846492</v>
      </c>
      <c r="E37" s="31">
        <v>0.47789911596463858</v>
      </c>
      <c r="F37" s="1"/>
    </row>
    <row r="38" spans="1:6" ht="14.4" thickBot="1" x14ac:dyDescent="0.35">
      <c r="A38" s="2" t="s">
        <v>9</v>
      </c>
      <c r="B38" s="4">
        <v>194</v>
      </c>
      <c r="C38" s="3">
        <v>406.5</v>
      </c>
      <c r="D38" s="30">
        <f t="shared" si="4"/>
        <v>0.47724477244772445</v>
      </c>
      <c r="E38" s="31">
        <v>0.47113402061855675</v>
      </c>
      <c r="F38" s="1"/>
    </row>
    <row r="39" spans="1:6" ht="14.4" thickTop="1" x14ac:dyDescent="0.3">
      <c r="A39" s="17" t="s">
        <v>10</v>
      </c>
      <c r="B39" s="18">
        <v>159.19999999999999</v>
      </c>
      <c r="C39" s="19">
        <v>372</v>
      </c>
      <c r="D39" s="30">
        <f t="shared" si="4"/>
        <v>0.42795698924731179</v>
      </c>
      <c r="E39" s="31">
        <v>0.47361809045226139</v>
      </c>
      <c r="F39" s="1"/>
    </row>
    <row r="40" spans="1:6" x14ac:dyDescent="0.3">
      <c r="A40" s="2" t="s">
        <v>11</v>
      </c>
      <c r="B40" s="10">
        <v>156.19999999999999</v>
      </c>
      <c r="C40" s="11">
        <v>396.6</v>
      </c>
      <c r="D40" s="30">
        <f t="shared" si="4"/>
        <v>0.3938477054967221</v>
      </c>
      <c r="E40" s="31">
        <v>0.4750320102432779</v>
      </c>
      <c r="F40" s="1"/>
    </row>
    <row r="41" spans="1:6" x14ac:dyDescent="0.3">
      <c r="A41" s="2" t="s">
        <v>12</v>
      </c>
      <c r="B41" s="10">
        <v>153.4</v>
      </c>
      <c r="C41" s="10">
        <v>390.2</v>
      </c>
      <c r="D41" s="30">
        <f t="shared" si="4"/>
        <v>0.39313172731932344</v>
      </c>
      <c r="E41" s="31">
        <v>0.47588005215123858</v>
      </c>
      <c r="F41" s="1"/>
    </row>
    <row r="42" spans="1:6" x14ac:dyDescent="0.3">
      <c r="A42" s="2" t="s">
        <v>13</v>
      </c>
      <c r="B42" s="10">
        <v>153.69999999999999</v>
      </c>
      <c r="C42" s="11">
        <v>370.5</v>
      </c>
      <c r="D42" s="30">
        <f t="shared" si="4"/>
        <v>0.41484480431848852</v>
      </c>
      <c r="E42" s="31">
        <v>0.47495120364346133</v>
      </c>
      <c r="F42" s="1"/>
    </row>
    <row r="43" spans="1:6" x14ac:dyDescent="0.3">
      <c r="A43" s="2" t="s">
        <v>14</v>
      </c>
      <c r="B43" s="11">
        <v>145.30000000000001</v>
      </c>
      <c r="C43" s="10">
        <v>357.4</v>
      </c>
      <c r="D43" s="30">
        <f t="shared" si="4"/>
        <v>0.4065472859541131</v>
      </c>
      <c r="E43" s="31">
        <v>0.45973847212663449</v>
      </c>
      <c r="F43" s="1"/>
    </row>
    <row r="44" spans="1:6" x14ac:dyDescent="0.3">
      <c r="A44" s="2" t="s">
        <v>15</v>
      </c>
      <c r="B44" s="10">
        <v>152.4</v>
      </c>
      <c r="C44" s="10">
        <v>353.7</v>
      </c>
      <c r="D44" s="30">
        <f t="shared" si="4"/>
        <v>0.43087362171331639</v>
      </c>
      <c r="E44" s="31">
        <v>0.45800524934383197</v>
      </c>
      <c r="F44" s="1"/>
    </row>
    <row r="45" spans="1:6" ht="14.4" thickBot="1" x14ac:dyDescent="0.35">
      <c r="A45" s="13" t="s">
        <v>16</v>
      </c>
      <c r="B45" s="21">
        <v>155.4</v>
      </c>
      <c r="C45" s="22">
        <v>333</v>
      </c>
      <c r="D45" s="30">
        <f t="shared" si="4"/>
        <v>0.46666666666666667</v>
      </c>
      <c r="E45" s="31">
        <v>0.46718146718146714</v>
      </c>
      <c r="F45" s="1"/>
    </row>
    <row r="46" spans="1:6" ht="14.4" thickTop="1" x14ac:dyDescent="0.3">
      <c r="A46" s="17" t="s">
        <v>17</v>
      </c>
      <c r="B46" s="23">
        <v>153.19999999999999</v>
      </c>
      <c r="C46" s="23">
        <v>380.9</v>
      </c>
      <c r="D46" s="30">
        <f t="shared" si="4"/>
        <v>0.40220530322919401</v>
      </c>
      <c r="E46" s="31">
        <v>0.46736292428198434</v>
      </c>
      <c r="F46" s="1"/>
    </row>
    <row r="47" spans="1:6" x14ac:dyDescent="0.3">
      <c r="A47" s="2" t="s">
        <v>18</v>
      </c>
      <c r="B47" s="4">
        <v>150.1</v>
      </c>
      <c r="C47" s="3">
        <v>411.1</v>
      </c>
      <c r="D47" s="30">
        <f t="shared" si="4"/>
        <v>0.36511797616151787</v>
      </c>
      <c r="E47" s="31">
        <v>0.46968687541638909</v>
      </c>
      <c r="F47" s="1"/>
    </row>
    <row r="48" spans="1:6" x14ac:dyDescent="0.3">
      <c r="A48" s="25" t="s">
        <v>19</v>
      </c>
      <c r="B48" s="3">
        <v>149.19999999999999</v>
      </c>
      <c r="C48" s="3">
        <v>408.8</v>
      </c>
      <c r="D48" s="30">
        <f t="shared" si="4"/>
        <v>0.36497064579256355</v>
      </c>
      <c r="E48" s="31">
        <v>0.47319034852546915</v>
      </c>
      <c r="F48" s="1"/>
    </row>
    <row r="49" spans="1:6" x14ac:dyDescent="0.3">
      <c r="A49" s="2" t="s">
        <v>20</v>
      </c>
      <c r="B49" s="3">
        <v>144.69999999999999</v>
      </c>
      <c r="C49" s="3">
        <v>381.7</v>
      </c>
      <c r="D49" s="30">
        <f t="shared" si="4"/>
        <v>0.37909352894943671</v>
      </c>
      <c r="E49" s="31">
        <v>0.46855563234277819</v>
      </c>
      <c r="F49" s="1"/>
    </row>
    <row r="50" spans="1:6" x14ac:dyDescent="0.3">
      <c r="A50" s="2" t="s">
        <v>21</v>
      </c>
      <c r="B50" s="3">
        <v>136.69999999999999</v>
      </c>
      <c r="C50" s="3">
        <v>363.9</v>
      </c>
      <c r="D50" s="30">
        <f t="shared" si="4"/>
        <v>0.37565265182742513</v>
      </c>
      <c r="E50" s="31">
        <v>0.46744696415508413</v>
      </c>
      <c r="F50" s="1"/>
    </row>
    <row r="51" spans="1:6" x14ac:dyDescent="0.3">
      <c r="A51" s="2" t="s">
        <v>22</v>
      </c>
      <c r="B51" s="3">
        <v>124.1</v>
      </c>
      <c r="C51" s="3">
        <v>358.2</v>
      </c>
      <c r="D51" s="30">
        <f t="shared" si="4"/>
        <v>0.34645449469570072</v>
      </c>
      <c r="E51" s="31">
        <v>0.45930701047542305</v>
      </c>
      <c r="F51" s="1"/>
    </row>
    <row r="52" spans="1:6" ht="14.4" thickBot="1" x14ac:dyDescent="0.35">
      <c r="A52" s="13" t="s">
        <v>23</v>
      </c>
      <c r="B52" s="14">
        <v>117.4</v>
      </c>
      <c r="C52" s="14">
        <v>342.5</v>
      </c>
      <c r="D52" s="30">
        <f t="shared" si="4"/>
        <v>0.34277372262773725</v>
      </c>
      <c r="E52" s="31">
        <v>0.45229982964224869</v>
      </c>
      <c r="F52" s="1"/>
    </row>
    <row r="53" spans="1:6" ht="14.4" thickTop="1" x14ac:dyDescent="0.3">
      <c r="A53" s="17" t="s">
        <v>26</v>
      </c>
      <c r="B53" s="18">
        <v>151.30000000000001</v>
      </c>
      <c r="C53" s="18">
        <v>426.2</v>
      </c>
      <c r="D53" s="30">
        <f t="shared" si="4"/>
        <v>0.35499765368371661</v>
      </c>
      <c r="E53" s="31">
        <v>0.46860541969596825</v>
      </c>
      <c r="F53" s="1"/>
    </row>
    <row r="54" spans="1:6" x14ac:dyDescent="0.3">
      <c r="A54" s="2" t="s">
        <v>27</v>
      </c>
      <c r="B54" s="10">
        <v>153.80000000000001</v>
      </c>
      <c r="C54" s="10">
        <v>453.3</v>
      </c>
      <c r="D54" s="30">
        <f t="shared" si="4"/>
        <v>0.33928965365100378</v>
      </c>
      <c r="E54" s="31">
        <v>0.47659297789336796</v>
      </c>
      <c r="F54" s="1"/>
    </row>
    <row r="55" spans="1:6" x14ac:dyDescent="0.3">
      <c r="A55" s="2" t="s">
        <v>28</v>
      </c>
      <c r="B55" s="11">
        <v>135</v>
      </c>
      <c r="C55" s="11">
        <v>444.6</v>
      </c>
      <c r="D55" s="30">
        <f t="shared" si="4"/>
        <v>0.30364372469635625</v>
      </c>
      <c r="E55" s="31">
        <v>0.46740740740740744</v>
      </c>
      <c r="F55" s="1"/>
    </row>
    <row r="56" spans="1:6" x14ac:dyDescent="0.3">
      <c r="A56" s="2" t="s">
        <v>29</v>
      </c>
      <c r="B56" s="10">
        <v>128.30000000000001</v>
      </c>
      <c r="C56" s="11">
        <v>415.4</v>
      </c>
      <c r="D56" s="30">
        <f t="shared" si="4"/>
        <v>0.30885893115069818</v>
      </c>
      <c r="E56" s="31">
        <v>0.46375681995323459</v>
      </c>
      <c r="F56" s="1"/>
    </row>
    <row r="57" spans="1:6" x14ac:dyDescent="0.3">
      <c r="A57" s="2" t="s">
        <v>30</v>
      </c>
      <c r="B57" s="11">
        <v>121.2</v>
      </c>
      <c r="C57" s="11">
        <v>384.3</v>
      </c>
      <c r="D57" s="30">
        <f t="shared" si="4"/>
        <v>0.31537861046057769</v>
      </c>
      <c r="E57" s="31">
        <v>0.45957095709570961</v>
      </c>
      <c r="F57" s="1"/>
    </row>
    <row r="58" spans="1:6" x14ac:dyDescent="0.3">
      <c r="A58" s="2" t="s">
        <v>31</v>
      </c>
      <c r="B58" s="10">
        <v>118.6</v>
      </c>
      <c r="C58" s="11">
        <v>387.4</v>
      </c>
      <c r="D58" s="30">
        <f t="shared" si="4"/>
        <v>0.30614352090862157</v>
      </c>
      <c r="E58" s="31">
        <v>0.45615514333895452</v>
      </c>
      <c r="F58" s="1"/>
    </row>
    <row r="59" spans="1:6" ht="14.4" thickBot="1" x14ac:dyDescent="0.35">
      <c r="A59" s="13" t="s">
        <v>32</v>
      </c>
      <c r="B59" s="21">
        <v>124.1</v>
      </c>
      <c r="C59" s="21">
        <v>382.7</v>
      </c>
      <c r="D59" s="30">
        <f t="shared" si="4"/>
        <v>0.32427488894695583</v>
      </c>
      <c r="E59" s="31">
        <v>0.45527800161160359</v>
      </c>
      <c r="F59" s="1"/>
    </row>
    <row r="60" spans="1:6" ht="14.4" thickTop="1" x14ac:dyDescent="0.3">
      <c r="C60" s="1"/>
      <c r="D60" s="90"/>
      <c r="F60" s="1"/>
    </row>
    <row r="61" spans="1:6" x14ac:dyDescent="0.3">
      <c r="C61" s="1"/>
      <c r="F61" s="1"/>
    </row>
    <row r="62" spans="1:6" x14ac:dyDescent="0.3">
      <c r="C62" s="1"/>
      <c r="F62" s="1"/>
    </row>
    <row r="63" spans="1:6" x14ac:dyDescent="0.3">
      <c r="C63" s="1"/>
      <c r="F63" s="1"/>
    </row>
    <row r="64" spans="1:6" x14ac:dyDescent="0.3">
      <c r="C64" s="1"/>
      <c r="F64" s="1"/>
    </row>
    <row r="65" spans="3:6" x14ac:dyDescent="0.3">
      <c r="C65" s="1"/>
      <c r="F65" s="1"/>
    </row>
    <row r="66" spans="3:6" x14ac:dyDescent="0.3">
      <c r="C66" s="1"/>
      <c r="F66" s="1"/>
    </row>
    <row r="67" spans="3:6" x14ac:dyDescent="0.3">
      <c r="C67" s="1"/>
      <c r="F67" s="1"/>
    </row>
    <row r="68" spans="3:6" x14ac:dyDescent="0.3">
      <c r="C68" s="1"/>
      <c r="F68" s="1"/>
    </row>
    <row r="69" spans="3:6" x14ac:dyDescent="0.3">
      <c r="C69" s="1"/>
      <c r="F69" s="1"/>
    </row>
    <row r="70" spans="3:6" x14ac:dyDescent="0.3">
      <c r="C70" s="1"/>
      <c r="F70" s="1"/>
    </row>
    <row r="71" spans="3:6" x14ac:dyDescent="0.3">
      <c r="C71" s="1"/>
      <c r="F71" s="1"/>
    </row>
    <row r="72" spans="3:6" x14ac:dyDescent="0.3">
      <c r="C72" s="1"/>
      <c r="F72" s="1"/>
    </row>
    <row r="73" spans="3:6" x14ac:dyDescent="0.3">
      <c r="C73" s="1"/>
      <c r="F73" s="1"/>
    </row>
    <row r="74" spans="3:6" x14ac:dyDescent="0.3">
      <c r="C74" s="1"/>
      <c r="F74" s="1"/>
    </row>
    <row r="75" spans="3:6" x14ac:dyDescent="0.3">
      <c r="C75" s="1"/>
      <c r="F75" s="1"/>
    </row>
    <row r="76" spans="3:6" x14ac:dyDescent="0.3">
      <c r="C76" s="1"/>
      <c r="F76" s="1"/>
    </row>
    <row r="77" spans="3:6" x14ac:dyDescent="0.3">
      <c r="C77" s="1"/>
      <c r="F77" s="1"/>
    </row>
    <row r="78" spans="3:6" x14ac:dyDescent="0.3">
      <c r="C78" s="1"/>
      <c r="F78" s="1"/>
    </row>
    <row r="79" spans="3:6" x14ac:dyDescent="0.3">
      <c r="C79" s="1"/>
      <c r="F79" s="1"/>
    </row>
    <row r="80" spans="3:6" x14ac:dyDescent="0.3">
      <c r="C80" s="1"/>
      <c r="F80" s="1"/>
    </row>
    <row r="81" spans="3:6" x14ac:dyDescent="0.3">
      <c r="C81" s="1"/>
      <c r="F81" s="1"/>
    </row>
    <row r="82" spans="3:6" x14ac:dyDescent="0.3">
      <c r="C82" s="1"/>
      <c r="F82" s="1"/>
    </row>
    <row r="83" spans="3:6" x14ac:dyDescent="0.3">
      <c r="C83" s="1"/>
      <c r="F83" s="1"/>
    </row>
    <row r="84" spans="3:6" x14ac:dyDescent="0.3">
      <c r="C84" s="1"/>
      <c r="F84" s="1"/>
    </row>
    <row r="85" spans="3:6" x14ac:dyDescent="0.3">
      <c r="C85" s="1"/>
      <c r="F85" s="1"/>
    </row>
    <row r="86" spans="3:6" x14ac:dyDescent="0.3">
      <c r="C86" s="1"/>
      <c r="F86" s="1"/>
    </row>
    <row r="87" spans="3:6" x14ac:dyDescent="0.3">
      <c r="C87" s="1"/>
      <c r="F87" s="1"/>
    </row>
    <row r="88" spans="3:6" x14ac:dyDescent="0.3">
      <c r="C88" s="1"/>
      <c r="F88" s="1"/>
    </row>
    <row r="89" spans="3:6" x14ac:dyDescent="0.3">
      <c r="C89" s="1"/>
      <c r="F89" s="1"/>
    </row>
    <row r="90" spans="3:6" x14ac:dyDescent="0.3">
      <c r="C90" s="1"/>
      <c r="F90" s="1"/>
    </row>
    <row r="91" spans="3:6" x14ac:dyDescent="0.3">
      <c r="C91" s="1"/>
      <c r="F91" s="1"/>
    </row>
    <row r="92" spans="3:6" x14ac:dyDescent="0.3">
      <c r="C92" s="1"/>
      <c r="F92" s="1"/>
    </row>
    <row r="93" spans="3:6" x14ac:dyDescent="0.3">
      <c r="C93" s="1"/>
      <c r="F93" s="1"/>
    </row>
    <row r="94" spans="3:6" x14ac:dyDescent="0.3">
      <c r="C94" s="1"/>
      <c r="F94" s="1"/>
    </row>
    <row r="95" spans="3:6" x14ac:dyDescent="0.3">
      <c r="C95" s="1"/>
      <c r="F95" s="1"/>
    </row>
    <row r="96" spans="3:6" x14ac:dyDescent="0.3">
      <c r="C96" s="1"/>
      <c r="F96" s="1"/>
    </row>
    <row r="97" spans="3:6" x14ac:dyDescent="0.3">
      <c r="C97" s="1"/>
      <c r="F97" s="1"/>
    </row>
    <row r="98" spans="3:6" x14ac:dyDescent="0.3">
      <c r="C98" s="1"/>
      <c r="F98" s="1"/>
    </row>
    <row r="99" spans="3:6" x14ac:dyDescent="0.3">
      <c r="C99" s="1"/>
      <c r="F99" s="1"/>
    </row>
    <row r="100" spans="3:6" x14ac:dyDescent="0.3">
      <c r="C100" s="1"/>
      <c r="F100" s="1"/>
    </row>
    <row r="101" spans="3:6" x14ac:dyDescent="0.3">
      <c r="C101" s="1"/>
      <c r="F101" s="1"/>
    </row>
    <row r="102" spans="3:6" x14ac:dyDescent="0.3">
      <c r="C102" s="1"/>
      <c r="F102" s="1"/>
    </row>
    <row r="103" spans="3:6" x14ac:dyDescent="0.3">
      <c r="C103" s="1"/>
      <c r="F103" s="1"/>
    </row>
    <row r="104" spans="3:6" x14ac:dyDescent="0.3">
      <c r="C104" s="1"/>
      <c r="F104" s="1"/>
    </row>
    <row r="105" spans="3:6" x14ac:dyDescent="0.3">
      <c r="C105" s="1"/>
      <c r="F105" s="1"/>
    </row>
    <row r="106" spans="3:6" x14ac:dyDescent="0.3">
      <c r="C106" s="1"/>
      <c r="F106" s="1"/>
    </row>
    <row r="107" spans="3:6" x14ac:dyDescent="0.3">
      <c r="C107" s="1"/>
      <c r="F107" s="1"/>
    </row>
    <row r="108" spans="3:6" x14ac:dyDescent="0.3">
      <c r="C108" s="1"/>
      <c r="F108" s="1"/>
    </row>
    <row r="109" spans="3:6" x14ac:dyDescent="0.3">
      <c r="C109" s="1"/>
      <c r="F109" s="1"/>
    </row>
    <row r="110" spans="3:6" x14ac:dyDescent="0.3">
      <c r="C110" s="1"/>
      <c r="F110" s="1"/>
    </row>
    <row r="111" spans="3:6" x14ac:dyDescent="0.3">
      <c r="C111" s="1"/>
      <c r="F111" s="1"/>
    </row>
    <row r="112" spans="3:6" x14ac:dyDescent="0.3">
      <c r="C112" s="1"/>
      <c r="F112" s="1"/>
    </row>
    <row r="113" spans="3:6" x14ac:dyDescent="0.3">
      <c r="C113" s="1"/>
      <c r="F113" s="1"/>
    </row>
    <row r="114" spans="3:6" x14ac:dyDescent="0.3">
      <c r="C114" s="1"/>
      <c r="F114" s="1"/>
    </row>
    <row r="115" spans="3:6" x14ac:dyDescent="0.3">
      <c r="C115" s="1"/>
      <c r="F115" s="1"/>
    </row>
    <row r="116" spans="3:6" x14ac:dyDescent="0.3">
      <c r="C116" s="1"/>
      <c r="F116" s="1"/>
    </row>
    <row r="117" spans="3:6" x14ac:dyDescent="0.3">
      <c r="C117" s="1"/>
      <c r="F117" s="1"/>
    </row>
    <row r="118" spans="3:6" x14ac:dyDescent="0.3">
      <c r="C118" s="1"/>
      <c r="F118" s="1"/>
    </row>
    <row r="119" spans="3:6" x14ac:dyDescent="0.3">
      <c r="C119" s="1"/>
      <c r="F119" s="1"/>
    </row>
    <row r="120" spans="3:6" x14ac:dyDescent="0.3">
      <c r="C120" s="1"/>
      <c r="F120" s="1"/>
    </row>
    <row r="121" spans="3:6" x14ac:dyDescent="0.3">
      <c r="C121" s="1"/>
      <c r="F121" s="1"/>
    </row>
    <row r="122" spans="3:6" x14ac:dyDescent="0.3">
      <c r="C122" s="1"/>
      <c r="F122" s="1"/>
    </row>
    <row r="123" spans="3:6" x14ac:dyDescent="0.3">
      <c r="C123" s="1"/>
      <c r="F123" s="1"/>
    </row>
    <row r="124" spans="3:6" x14ac:dyDescent="0.3">
      <c r="C124" s="1"/>
      <c r="F124" s="1"/>
    </row>
    <row r="125" spans="3:6" x14ac:dyDescent="0.3">
      <c r="C125" s="1"/>
      <c r="F125" s="1"/>
    </row>
    <row r="126" spans="3:6" x14ac:dyDescent="0.3">
      <c r="C126" s="1"/>
      <c r="F126" s="1"/>
    </row>
    <row r="127" spans="3:6" x14ac:dyDescent="0.3">
      <c r="C127" s="1"/>
      <c r="F127" s="1"/>
    </row>
    <row r="128" spans="3:6" x14ac:dyDescent="0.3">
      <c r="C128" s="1"/>
      <c r="F128" s="1"/>
    </row>
    <row r="129" spans="3:6" x14ac:dyDescent="0.3">
      <c r="C129" s="1"/>
      <c r="F129" s="1"/>
    </row>
    <row r="130" spans="3:6" x14ac:dyDescent="0.3">
      <c r="C130" s="1"/>
      <c r="F130" s="1"/>
    </row>
    <row r="131" spans="3:6" x14ac:dyDescent="0.3">
      <c r="C131" s="1"/>
      <c r="F131" s="1"/>
    </row>
    <row r="132" spans="3:6" x14ac:dyDescent="0.3">
      <c r="C132" s="1"/>
      <c r="F132" s="1"/>
    </row>
    <row r="133" spans="3:6" x14ac:dyDescent="0.3">
      <c r="C133" s="1"/>
      <c r="F133" s="1"/>
    </row>
    <row r="134" spans="3:6" x14ac:dyDescent="0.3">
      <c r="C134" s="1"/>
      <c r="F134" s="1"/>
    </row>
    <row r="135" spans="3:6" x14ac:dyDescent="0.3">
      <c r="C135" s="1"/>
      <c r="F135" s="1"/>
    </row>
    <row r="136" spans="3:6" x14ac:dyDescent="0.3">
      <c r="C136" s="1"/>
      <c r="F136" s="1"/>
    </row>
    <row r="137" spans="3:6" x14ac:dyDescent="0.3">
      <c r="C137" s="1"/>
      <c r="F137" s="1"/>
    </row>
    <row r="138" spans="3:6" x14ac:dyDescent="0.3">
      <c r="C138" s="1"/>
      <c r="F138" s="1"/>
    </row>
    <row r="139" spans="3:6" x14ac:dyDescent="0.3">
      <c r="C139" s="1"/>
      <c r="F139" s="1"/>
    </row>
    <row r="140" spans="3:6" x14ac:dyDescent="0.3">
      <c r="C140" s="1"/>
      <c r="F140" s="1"/>
    </row>
    <row r="141" spans="3:6" x14ac:dyDescent="0.3">
      <c r="C141" s="1"/>
      <c r="F141" s="1"/>
    </row>
    <row r="142" spans="3:6" x14ac:dyDescent="0.3">
      <c r="C142" s="1"/>
      <c r="F142" s="1"/>
    </row>
    <row r="143" spans="3:6" x14ac:dyDescent="0.3">
      <c r="C143" s="1"/>
      <c r="F143" s="1"/>
    </row>
    <row r="144" spans="3:6" x14ac:dyDescent="0.3">
      <c r="C144" s="1"/>
      <c r="F144" s="1"/>
    </row>
    <row r="145" spans="3:6" x14ac:dyDescent="0.3">
      <c r="C145" s="1"/>
      <c r="F145" s="1"/>
    </row>
    <row r="146" spans="3:6" x14ac:dyDescent="0.3">
      <c r="C146" s="1"/>
      <c r="F146" s="1"/>
    </row>
    <row r="147" spans="3:6" x14ac:dyDescent="0.3">
      <c r="C147" s="1"/>
      <c r="F147" s="1"/>
    </row>
    <row r="148" spans="3:6" x14ac:dyDescent="0.3">
      <c r="C148" s="1"/>
      <c r="F148" s="1"/>
    </row>
    <row r="149" spans="3:6" x14ac:dyDescent="0.3">
      <c r="C149" s="1"/>
      <c r="F149" s="1"/>
    </row>
    <row r="150" spans="3:6" x14ac:dyDescent="0.3">
      <c r="C150" s="1"/>
      <c r="F150" s="1"/>
    </row>
    <row r="151" spans="3:6" x14ac:dyDescent="0.3">
      <c r="C151" s="1"/>
      <c r="F151" s="1"/>
    </row>
    <row r="152" spans="3:6" x14ac:dyDescent="0.3">
      <c r="C152" s="1"/>
      <c r="F152" s="1"/>
    </row>
    <row r="153" spans="3:6" x14ac:dyDescent="0.3">
      <c r="C153" s="1"/>
      <c r="F153" s="1"/>
    </row>
    <row r="154" spans="3:6" x14ac:dyDescent="0.3">
      <c r="C154" s="1"/>
      <c r="F154" s="1"/>
    </row>
    <row r="155" spans="3:6" x14ac:dyDescent="0.3">
      <c r="C155" s="1"/>
      <c r="F155" s="1"/>
    </row>
    <row r="156" spans="3:6" x14ac:dyDescent="0.3">
      <c r="C156" s="1"/>
      <c r="F156" s="1"/>
    </row>
    <row r="157" spans="3:6" x14ac:dyDescent="0.3">
      <c r="C157" s="1"/>
      <c r="F157" s="1"/>
    </row>
    <row r="158" spans="3:6" x14ac:dyDescent="0.3">
      <c r="C158" s="1"/>
      <c r="F158" s="1"/>
    </row>
    <row r="159" spans="3:6" x14ac:dyDescent="0.3">
      <c r="C159" s="1"/>
      <c r="F159" s="1"/>
    </row>
    <row r="160" spans="3:6" x14ac:dyDescent="0.3">
      <c r="C160" s="1"/>
      <c r="F160" s="1"/>
    </row>
    <row r="161" spans="3:6" x14ac:dyDescent="0.3">
      <c r="C161" s="1"/>
      <c r="F161" s="1"/>
    </row>
    <row r="162" spans="3:6" x14ac:dyDescent="0.3">
      <c r="C162" s="1"/>
      <c r="F162" s="1"/>
    </row>
    <row r="163" spans="3:6" x14ac:dyDescent="0.3">
      <c r="C163" s="1"/>
      <c r="F163" s="1"/>
    </row>
    <row r="164" spans="3:6" x14ac:dyDescent="0.3">
      <c r="C164" s="1"/>
      <c r="F164" s="1"/>
    </row>
    <row r="165" spans="3:6" x14ac:dyDescent="0.3">
      <c r="C165" s="1"/>
      <c r="F165" s="1"/>
    </row>
    <row r="166" spans="3:6" x14ac:dyDescent="0.3">
      <c r="C166" s="1"/>
      <c r="F166" s="1"/>
    </row>
    <row r="167" spans="3:6" x14ac:dyDescent="0.3">
      <c r="C167" s="1"/>
      <c r="F167" s="1"/>
    </row>
    <row r="168" spans="3:6" x14ac:dyDescent="0.3">
      <c r="C168" s="1"/>
      <c r="F168" s="1"/>
    </row>
    <row r="169" spans="3:6" x14ac:dyDescent="0.3">
      <c r="C169" s="1"/>
      <c r="F169" s="1"/>
    </row>
    <row r="170" spans="3:6" x14ac:dyDescent="0.3">
      <c r="C170" s="1"/>
      <c r="F170" s="1"/>
    </row>
    <row r="171" spans="3:6" x14ac:dyDescent="0.3">
      <c r="C171" s="1"/>
      <c r="F171" s="1"/>
    </row>
    <row r="172" spans="3:6" x14ac:dyDescent="0.3">
      <c r="C172" s="1"/>
      <c r="F172" s="1"/>
    </row>
    <row r="173" spans="3:6" x14ac:dyDescent="0.3">
      <c r="C173" s="1"/>
      <c r="F173" s="1"/>
    </row>
    <row r="174" spans="3:6" x14ac:dyDescent="0.3">
      <c r="C174" s="1"/>
      <c r="F174" s="1"/>
    </row>
    <row r="175" spans="3:6" x14ac:dyDescent="0.3">
      <c r="C175" s="1"/>
      <c r="F175" s="1"/>
    </row>
    <row r="176" spans="3:6" x14ac:dyDescent="0.3">
      <c r="C176" s="1"/>
      <c r="F176" s="1"/>
    </row>
    <row r="177" spans="3:6" x14ac:dyDescent="0.3">
      <c r="C177" s="1"/>
      <c r="F177" s="1"/>
    </row>
    <row r="178" spans="3:6" x14ac:dyDescent="0.3">
      <c r="C178" s="1"/>
      <c r="F178" s="1"/>
    </row>
    <row r="179" spans="3:6" x14ac:dyDescent="0.3">
      <c r="C179" s="1"/>
      <c r="F179" s="1"/>
    </row>
    <row r="180" spans="3:6" x14ac:dyDescent="0.3">
      <c r="C180" s="1"/>
      <c r="F180" s="1"/>
    </row>
    <row r="181" spans="3:6" x14ac:dyDescent="0.3">
      <c r="C181" s="1"/>
      <c r="F181" s="1"/>
    </row>
    <row r="182" spans="3:6" x14ac:dyDescent="0.3">
      <c r="C182" s="1"/>
      <c r="F182" s="1"/>
    </row>
    <row r="183" spans="3:6" x14ac:dyDescent="0.3">
      <c r="C183" s="1"/>
      <c r="F183" s="1"/>
    </row>
    <row r="184" spans="3:6" x14ac:dyDescent="0.3">
      <c r="C184" s="1"/>
      <c r="F184" s="1"/>
    </row>
    <row r="185" spans="3:6" x14ac:dyDescent="0.3">
      <c r="C185" s="1"/>
      <c r="F185" s="1"/>
    </row>
    <row r="186" spans="3:6" x14ac:dyDescent="0.3">
      <c r="C186" s="1"/>
      <c r="F186" s="1"/>
    </row>
    <row r="187" spans="3:6" x14ac:dyDescent="0.3">
      <c r="C187" s="1"/>
      <c r="F187" s="1"/>
    </row>
    <row r="188" spans="3:6" x14ac:dyDescent="0.3">
      <c r="C188" s="1"/>
      <c r="F188" s="1"/>
    </row>
    <row r="189" spans="3:6" x14ac:dyDescent="0.3">
      <c r="C189" s="1"/>
      <c r="F189" s="1"/>
    </row>
    <row r="190" spans="3:6" x14ac:dyDescent="0.3">
      <c r="C190" s="1"/>
      <c r="F190" s="1"/>
    </row>
    <row r="191" spans="3:6" x14ac:dyDescent="0.3">
      <c r="C191" s="1"/>
      <c r="F191" s="1"/>
    </row>
    <row r="192" spans="3:6" x14ac:dyDescent="0.3">
      <c r="C192" s="1"/>
      <c r="F192" s="1"/>
    </row>
    <row r="193" spans="3:6" x14ac:dyDescent="0.3">
      <c r="C193" s="1"/>
      <c r="F193" s="1"/>
    </row>
    <row r="194" spans="3:6" x14ac:dyDescent="0.3">
      <c r="C194" s="1"/>
      <c r="F194" s="1"/>
    </row>
    <row r="195" spans="3:6" x14ac:dyDescent="0.3">
      <c r="C195" s="1"/>
      <c r="F195" s="1"/>
    </row>
    <row r="196" spans="3:6" x14ac:dyDescent="0.3">
      <c r="C196" s="1"/>
      <c r="F196" s="1"/>
    </row>
    <row r="197" spans="3:6" x14ac:dyDescent="0.3">
      <c r="C197" s="1"/>
      <c r="F197" s="1"/>
    </row>
    <row r="198" spans="3:6" x14ac:dyDescent="0.3">
      <c r="C198" s="1"/>
      <c r="F198" s="1"/>
    </row>
    <row r="199" spans="3:6" x14ac:dyDescent="0.3">
      <c r="C199" s="1"/>
      <c r="F199" s="1"/>
    </row>
    <row r="200" spans="3:6" x14ac:dyDescent="0.3">
      <c r="C200" s="1"/>
      <c r="F200" s="1"/>
    </row>
    <row r="201" spans="3:6" x14ac:dyDescent="0.3">
      <c r="C201" s="1"/>
      <c r="F201" s="1"/>
    </row>
    <row r="202" spans="3:6" x14ac:dyDescent="0.3">
      <c r="C202" s="1"/>
      <c r="F202" s="1"/>
    </row>
    <row r="203" spans="3:6" x14ac:dyDescent="0.3">
      <c r="C203" s="1"/>
      <c r="F203" s="1"/>
    </row>
    <row r="204" spans="3:6" x14ac:dyDescent="0.3">
      <c r="C204" s="1"/>
      <c r="F204" s="1"/>
    </row>
    <row r="205" spans="3:6" x14ac:dyDescent="0.3">
      <c r="C205" s="1"/>
      <c r="F205" s="1"/>
    </row>
    <row r="206" spans="3:6" x14ac:dyDescent="0.3">
      <c r="C206" s="1"/>
      <c r="F206" s="1"/>
    </row>
    <row r="207" spans="3:6" x14ac:dyDescent="0.3">
      <c r="C207" s="1"/>
      <c r="F207" s="1"/>
    </row>
    <row r="208" spans="3:6" x14ac:dyDescent="0.3">
      <c r="C208" s="1"/>
      <c r="F208" s="1"/>
    </row>
    <row r="209" spans="3:6" x14ac:dyDescent="0.3">
      <c r="C209" s="1"/>
      <c r="F209" s="1"/>
    </row>
    <row r="210" spans="3:6" x14ac:dyDescent="0.3">
      <c r="C210" s="1"/>
      <c r="F210" s="1"/>
    </row>
    <row r="211" spans="3:6" x14ac:dyDescent="0.3">
      <c r="C211" s="1"/>
      <c r="F211" s="1"/>
    </row>
    <row r="212" spans="3:6" x14ac:dyDescent="0.3">
      <c r="C212" s="1"/>
      <c r="F212" s="1"/>
    </row>
    <row r="213" spans="3:6" x14ac:dyDescent="0.3">
      <c r="C213" s="1"/>
      <c r="F213" s="1"/>
    </row>
    <row r="214" spans="3:6" x14ac:dyDescent="0.3">
      <c r="C214" s="1"/>
      <c r="F214" s="1"/>
    </row>
    <row r="215" spans="3:6" x14ac:dyDescent="0.3">
      <c r="C215" s="1"/>
      <c r="F215" s="1"/>
    </row>
    <row r="216" spans="3:6" x14ac:dyDescent="0.3">
      <c r="C216" s="1"/>
      <c r="F216" s="1"/>
    </row>
    <row r="217" spans="3:6" x14ac:dyDescent="0.3">
      <c r="C217" s="1"/>
      <c r="F217" s="1"/>
    </row>
    <row r="218" spans="3:6" x14ac:dyDescent="0.3">
      <c r="C218" s="1"/>
      <c r="F218" s="1"/>
    </row>
    <row r="219" spans="3:6" x14ac:dyDescent="0.3">
      <c r="C219" s="1"/>
      <c r="F219" s="1"/>
    </row>
    <row r="220" spans="3:6" x14ac:dyDescent="0.3">
      <c r="C220" s="1"/>
      <c r="F220" s="1"/>
    </row>
    <row r="221" spans="3:6" x14ac:dyDescent="0.3">
      <c r="C221" s="1"/>
      <c r="F221" s="1"/>
    </row>
    <row r="222" spans="3:6" x14ac:dyDescent="0.3">
      <c r="C222" s="1"/>
      <c r="F222" s="1"/>
    </row>
    <row r="223" spans="3:6" x14ac:dyDescent="0.3">
      <c r="C223" s="1"/>
      <c r="F223" s="1"/>
    </row>
    <row r="224" spans="3:6" x14ac:dyDescent="0.3">
      <c r="C224" s="1"/>
      <c r="F224" s="1"/>
    </row>
    <row r="225" spans="3:6" x14ac:dyDescent="0.3">
      <c r="C225" s="1"/>
      <c r="F225" s="1"/>
    </row>
    <row r="226" spans="3:6" x14ac:dyDescent="0.3">
      <c r="C226" s="1"/>
      <c r="F226" s="1"/>
    </row>
    <row r="227" spans="3:6" x14ac:dyDescent="0.3">
      <c r="C227" s="1"/>
      <c r="F227" s="1"/>
    </row>
    <row r="228" spans="3:6" x14ac:dyDescent="0.3">
      <c r="C228" s="1"/>
      <c r="F228" s="1"/>
    </row>
    <row r="229" spans="3:6" x14ac:dyDescent="0.3">
      <c r="C229" s="1"/>
      <c r="F229" s="1"/>
    </row>
    <row r="230" spans="3:6" x14ac:dyDescent="0.3">
      <c r="C230" s="1"/>
      <c r="F230" s="1"/>
    </row>
    <row r="231" spans="3:6" x14ac:dyDescent="0.3">
      <c r="C231" s="1"/>
      <c r="F231" s="1"/>
    </row>
    <row r="232" spans="3:6" x14ac:dyDescent="0.3">
      <c r="C232" s="1"/>
      <c r="F232" s="1"/>
    </row>
    <row r="233" spans="3:6" x14ac:dyDescent="0.3">
      <c r="C233" s="1"/>
      <c r="F233" s="1"/>
    </row>
    <row r="234" spans="3:6" x14ac:dyDescent="0.3">
      <c r="C234" s="1"/>
      <c r="F234" s="1"/>
    </row>
    <row r="235" spans="3:6" x14ac:dyDescent="0.3">
      <c r="C235" s="1"/>
      <c r="F235" s="1"/>
    </row>
    <row r="236" spans="3:6" x14ac:dyDescent="0.3">
      <c r="C236" s="1"/>
      <c r="F236" s="1"/>
    </row>
    <row r="237" spans="3:6" x14ac:dyDescent="0.3">
      <c r="C237" s="1"/>
      <c r="F237" s="1"/>
    </row>
    <row r="238" spans="3:6" x14ac:dyDescent="0.3">
      <c r="C238" s="1"/>
      <c r="F238" s="1"/>
    </row>
    <row r="239" spans="3:6" x14ac:dyDescent="0.3">
      <c r="C239" s="1"/>
      <c r="F239" s="1"/>
    </row>
    <row r="240" spans="3:6" x14ac:dyDescent="0.3">
      <c r="C240" s="1"/>
      <c r="F240" s="1"/>
    </row>
    <row r="241" spans="3:6" x14ac:dyDescent="0.3">
      <c r="C241" s="1"/>
      <c r="F241" s="1"/>
    </row>
    <row r="242" spans="3:6" x14ac:dyDescent="0.3">
      <c r="C242" s="1"/>
      <c r="F242" s="1"/>
    </row>
    <row r="243" spans="3:6" x14ac:dyDescent="0.3">
      <c r="C243" s="1"/>
      <c r="F243" s="1"/>
    </row>
    <row r="244" spans="3:6" x14ac:dyDescent="0.3">
      <c r="C244" s="1"/>
      <c r="F244" s="1"/>
    </row>
    <row r="245" spans="3:6" x14ac:dyDescent="0.3">
      <c r="C245" s="1"/>
      <c r="F245" s="1"/>
    </row>
    <row r="246" spans="3:6" x14ac:dyDescent="0.3">
      <c r="C246" s="1"/>
      <c r="F246" s="1"/>
    </row>
    <row r="247" spans="3:6" x14ac:dyDescent="0.3">
      <c r="C247" s="1"/>
      <c r="F247" s="1"/>
    </row>
    <row r="248" spans="3:6" x14ac:dyDescent="0.3">
      <c r="C248" s="1"/>
      <c r="F248" s="1"/>
    </row>
    <row r="249" spans="3:6" x14ac:dyDescent="0.3">
      <c r="C249" s="1"/>
      <c r="F249" s="1"/>
    </row>
    <row r="250" spans="3:6" x14ac:dyDescent="0.3">
      <c r="C250" s="1"/>
      <c r="F250" s="1"/>
    </row>
    <row r="251" spans="3:6" x14ac:dyDescent="0.3">
      <c r="C251" s="1"/>
      <c r="F251" s="1"/>
    </row>
    <row r="252" spans="3:6" x14ac:dyDescent="0.3">
      <c r="C252" s="1"/>
      <c r="F252" s="1"/>
    </row>
    <row r="253" spans="3:6" x14ac:dyDescent="0.3">
      <c r="C253" s="1"/>
      <c r="F253" s="1"/>
    </row>
    <row r="254" spans="3:6" x14ac:dyDescent="0.3">
      <c r="C254" s="1"/>
      <c r="F254" s="1"/>
    </row>
    <row r="255" spans="3:6" x14ac:dyDescent="0.3">
      <c r="C255" s="1"/>
      <c r="F255" s="1"/>
    </row>
    <row r="256" spans="3:6" x14ac:dyDescent="0.3">
      <c r="C256" s="1"/>
      <c r="F256" s="1"/>
    </row>
    <row r="257" spans="3:6" x14ac:dyDescent="0.3">
      <c r="C257" s="1"/>
      <c r="F257" s="1"/>
    </row>
    <row r="258" spans="3:6" x14ac:dyDescent="0.3">
      <c r="C258" s="1"/>
      <c r="F258" s="1"/>
    </row>
    <row r="259" spans="3:6" x14ac:dyDescent="0.3">
      <c r="C259" s="1"/>
      <c r="F259" s="1"/>
    </row>
    <row r="260" spans="3:6" x14ac:dyDescent="0.3">
      <c r="C260" s="1"/>
      <c r="F260" s="1"/>
    </row>
    <row r="261" spans="3:6" x14ac:dyDescent="0.3">
      <c r="C261" s="1"/>
      <c r="F261" s="1"/>
    </row>
    <row r="262" spans="3:6" x14ac:dyDescent="0.3">
      <c r="C262" s="1"/>
      <c r="F262" s="1"/>
    </row>
    <row r="263" spans="3:6" x14ac:dyDescent="0.3">
      <c r="C263" s="1"/>
      <c r="F263" s="1"/>
    </row>
    <row r="264" spans="3:6" x14ac:dyDescent="0.3">
      <c r="C264" s="1"/>
      <c r="F264" s="1"/>
    </row>
    <row r="265" spans="3:6" x14ac:dyDescent="0.3">
      <c r="C265" s="1"/>
      <c r="F265" s="1"/>
    </row>
    <row r="266" spans="3:6" x14ac:dyDescent="0.3">
      <c r="C266" s="1"/>
      <c r="F266" s="1"/>
    </row>
    <row r="267" spans="3:6" x14ac:dyDescent="0.3">
      <c r="C267" s="1"/>
      <c r="F267" s="1"/>
    </row>
    <row r="268" spans="3:6" x14ac:dyDescent="0.3">
      <c r="C268" s="1"/>
      <c r="F268" s="1"/>
    </row>
    <row r="269" spans="3:6" x14ac:dyDescent="0.3">
      <c r="C269" s="1"/>
      <c r="F269" s="1"/>
    </row>
    <row r="270" spans="3:6" x14ac:dyDescent="0.3">
      <c r="C270" s="1"/>
      <c r="F270" s="1"/>
    </row>
    <row r="271" spans="3:6" x14ac:dyDescent="0.3">
      <c r="C271" s="1"/>
      <c r="F271" s="1"/>
    </row>
    <row r="272" spans="3:6" x14ac:dyDescent="0.3">
      <c r="C272" s="1"/>
      <c r="F272" s="1"/>
    </row>
    <row r="273" spans="3:6" x14ac:dyDescent="0.3">
      <c r="C273" s="1"/>
      <c r="F273" s="1"/>
    </row>
    <row r="274" spans="3:6" x14ac:dyDescent="0.3">
      <c r="C274" s="1"/>
      <c r="F274" s="1"/>
    </row>
    <row r="275" spans="3:6" x14ac:dyDescent="0.3">
      <c r="C275" s="1"/>
      <c r="F275" s="1"/>
    </row>
    <row r="276" spans="3:6" x14ac:dyDescent="0.3">
      <c r="C276" s="1"/>
      <c r="F276" s="1"/>
    </row>
    <row r="277" spans="3:6" x14ac:dyDescent="0.3">
      <c r="C277" s="1"/>
      <c r="F277" s="1"/>
    </row>
    <row r="278" spans="3:6" x14ac:dyDescent="0.3">
      <c r="C278" s="1"/>
      <c r="F278" s="1"/>
    </row>
    <row r="279" spans="3:6" x14ac:dyDescent="0.3">
      <c r="C279" s="1"/>
      <c r="F279" s="1"/>
    </row>
    <row r="280" spans="3:6" x14ac:dyDescent="0.3">
      <c r="C280" s="1"/>
      <c r="F280" s="1"/>
    </row>
    <row r="281" spans="3:6" x14ac:dyDescent="0.3">
      <c r="C281" s="1"/>
      <c r="F281" s="1"/>
    </row>
    <row r="282" spans="3:6" x14ac:dyDescent="0.3">
      <c r="C282" s="1"/>
      <c r="F282" s="1"/>
    </row>
    <row r="283" spans="3:6" x14ac:dyDescent="0.3">
      <c r="C283" s="1"/>
      <c r="F283" s="1"/>
    </row>
    <row r="284" spans="3:6" x14ac:dyDescent="0.3">
      <c r="C284" s="1"/>
      <c r="F284" s="1"/>
    </row>
    <row r="285" spans="3:6" x14ac:dyDescent="0.3">
      <c r="C285" s="1"/>
      <c r="F285" s="1"/>
    </row>
    <row r="286" spans="3:6" x14ac:dyDescent="0.3">
      <c r="C286" s="1"/>
      <c r="F286" s="1"/>
    </row>
    <row r="287" spans="3:6" x14ac:dyDescent="0.3">
      <c r="C287" s="1"/>
      <c r="F287" s="1"/>
    </row>
    <row r="288" spans="3:6" x14ac:dyDescent="0.3">
      <c r="C288" s="1"/>
      <c r="F288" s="1"/>
    </row>
    <row r="289" spans="3:6" x14ac:dyDescent="0.3">
      <c r="C289" s="1"/>
      <c r="F289" s="1"/>
    </row>
    <row r="290" spans="3:6" x14ac:dyDescent="0.3">
      <c r="C290" s="1"/>
      <c r="F290" s="1"/>
    </row>
    <row r="291" spans="3:6" x14ac:dyDescent="0.3">
      <c r="C291" s="1"/>
      <c r="F291" s="1"/>
    </row>
    <row r="292" spans="3:6" x14ac:dyDescent="0.3">
      <c r="C292" s="1"/>
      <c r="F292" s="1"/>
    </row>
    <row r="293" spans="3:6" x14ac:dyDescent="0.3">
      <c r="C293" s="1"/>
      <c r="F293" s="1"/>
    </row>
    <row r="294" spans="3:6" x14ac:dyDescent="0.3">
      <c r="C294" s="1"/>
      <c r="F294" s="1"/>
    </row>
    <row r="295" spans="3:6" x14ac:dyDescent="0.3">
      <c r="C295" s="1"/>
      <c r="F295" s="1"/>
    </row>
    <row r="296" spans="3:6" x14ac:dyDescent="0.3">
      <c r="C296" s="1"/>
      <c r="F296" s="1"/>
    </row>
    <row r="297" spans="3:6" x14ac:dyDescent="0.3">
      <c r="C297" s="1"/>
      <c r="F297" s="1"/>
    </row>
    <row r="298" spans="3:6" x14ac:dyDescent="0.3">
      <c r="C298" s="1"/>
      <c r="F298" s="1"/>
    </row>
    <row r="299" spans="3:6" x14ac:dyDescent="0.3">
      <c r="C299" s="1"/>
      <c r="F299" s="1"/>
    </row>
    <row r="300" spans="3:6" x14ac:dyDescent="0.3">
      <c r="C300" s="1"/>
      <c r="F300" s="1"/>
    </row>
    <row r="301" spans="3:6" x14ac:dyDescent="0.3">
      <c r="C301" s="1"/>
      <c r="F301" s="1"/>
    </row>
    <row r="302" spans="3:6" x14ac:dyDescent="0.3">
      <c r="C302" s="1"/>
      <c r="F302" s="1"/>
    </row>
    <row r="303" spans="3:6" x14ac:dyDescent="0.3">
      <c r="C303" s="1"/>
      <c r="F303" s="1"/>
    </row>
    <row r="304" spans="3:6" x14ac:dyDescent="0.3">
      <c r="C304" s="1"/>
      <c r="F304" s="1"/>
    </row>
    <row r="305" spans="3:6" x14ac:dyDescent="0.3">
      <c r="C305" s="1"/>
      <c r="F305" s="1"/>
    </row>
    <row r="306" spans="3:6" x14ac:dyDescent="0.3">
      <c r="C306" s="1"/>
      <c r="F306" s="1"/>
    </row>
    <row r="307" spans="3:6" x14ac:dyDescent="0.3">
      <c r="C307" s="1"/>
      <c r="F307" s="1"/>
    </row>
    <row r="308" spans="3:6" x14ac:dyDescent="0.3">
      <c r="C308" s="1"/>
      <c r="F308" s="1"/>
    </row>
    <row r="309" spans="3:6" x14ac:dyDescent="0.3">
      <c r="C309" s="1"/>
      <c r="F309" s="1"/>
    </row>
    <row r="310" spans="3:6" x14ac:dyDescent="0.3">
      <c r="C310" s="1"/>
      <c r="F310" s="1"/>
    </row>
    <row r="311" spans="3:6" x14ac:dyDescent="0.3">
      <c r="C311" s="1"/>
      <c r="F311" s="1"/>
    </row>
    <row r="312" spans="3:6" x14ac:dyDescent="0.3">
      <c r="C312" s="1"/>
      <c r="F312" s="1"/>
    </row>
    <row r="313" spans="3:6" x14ac:dyDescent="0.3">
      <c r="C313" s="1"/>
      <c r="F313" s="1"/>
    </row>
    <row r="314" spans="3:6" x14ac:dyDescent="0.3">
      <c r="C314" s="1"/>
      <c r="F314" s="1"/>
    </row>
    <row r="315" spans="3:6" x14ac:dyDescent="0.3">
      <c r="C315" s="1"/>
      <c r="F315" s="1"/>
    </row>
    <row r="316" spans="3:6" x14ac:dyDescent="0.3">
      <c r="C316" s="1"/>
      <c r="F316" s="1"/>
    </row>
    <row r="317" spans="3:6" x14ac:dyDescent="0.3">
      <c r="C317" s="1"/>
      <c r="F317" s="1"/>
    </row>
    <row r="318" spans="3:6" x14ac:dyDescent="0.3">
      <c r="C318" s="1"/>
      <c r="F318" s="1"/>
    </row>
    <row r="319" spans="3:6" x14ac:dyDescent="0.3">
      <c r="C319" s="1"/>
      <c r="F319" s="1"/>
    </row>
    <row r="320" spans="3:6" x14ac:dyDescent="0.3">
      <c r="C320" s="1"/>
      <c r="F320" s="1"/>
    </row>
    <row r="321" spans="3:6" x14ac:dyDescent="0.3">
      <c r="C321" s="1"/>
      <c r="F321" s="1"/>
    </row>
    <row r="322" spans="3:6" x14ac:dyDescent="0.3">
      <c r="C322" s="1"/>
      <c r="F322" s="1"/>
    </row>
    <row r="323" spans="3:6" x14ac:dyDescent="0.3">
      <c r="C323" s="1"/>
      <c r="F323" s="1"/>
    </row>
    <row r="324" spans="3:6" x14ac:dyDescent="0.3">
      <c r="C324" s="1"/>
      <c r="F324" s="1"/>
    </row>
    <row r="325" spans="3:6" x14ac:dyDescent="0.3">
      <c r="C325" s="1"/>
      <c r="F325" s="1"/>
    </row>
    <row r="326" spans="3:6" x14ac:dyDescent="0.3">
      <c r="C326" s="1"/>
      <c r="F326" s="1"/>
    </row>
    <row r="327" spans="3:6" x14ac:dyDescent="0.3">
      <c r="C327" s="1"/>
      <c r="F327" s="1"/>
    </row>
    <row r="328" spans="3:6" x14ac:dyDescent="0.3">
      <c r="C328" s="1"/>
      <c r="F328" s="1"/>
    </row>
    <row r="329" spans="3:6" x14ac:dyDescent="0.3">
      <c r="C329" s="1"/>
      <c r="F329" s="1"/>
    </row>
    <row r="330" spans="3:6" x14ac:dyDescent="0.3">
      <c r="C330" s="1"/>
      <c r="F330" s="1"/>
    </row>
    <row r="331" spans="3:6" x14ac:dyDescent="0.3">
      <c r="C331" s="1"/>
      <c r="F331" s="1"/>
    </row>
    <row r="332" spans="3:6" x14ac:dyDescent="0.3">
      <c r="C332" s="1"/>
      <c r="F332" s="1"/>
    </row>
    <row r="333" spans="3:6" x14ac:dyDescent="0.3">
      <c r="C333" s="1"/>
      <c r="F333" s="1"/>
    </row>
    <row r="334" spans="3:6" x14ac:dyDescent="0.3">
      <c r="C334" s="1"/>
      <c r="F334" s="1"/>
    </row>
    <row r="335" spans="3:6" x14ac:dyDescent="0.3">
      <c r="C335" s="1"/>
      <c r="F335" s="1"/>
    </row>
    <row r="336" spans="3:6" x14ac:dyDescent="0.3">
      <c r="C336" s="1"/>
      <c r="F336" s="1"/>
    </row>
    <row r="337" spans="3:6" x14ac:dyDescent="0.3">
      <c r="C337" s="1"/>
      <c r="F337" s="1"/>
    </row>
    <row r="338" spans="3:6" x14ac:dyDescent="0.3">
      <c r="C338" s="1"/>
      <c r="F338" s="1"/>
    </row>
    <row r="339" spans="3:6" x14ac:dyDescent="0.3">
      <c r="C339" s="1"/>
      <c r="F339" s="1"/>
    </row>
    <row r="340" spans="3:6" x14ac:dyDescent="0.3">
      <c r="C340" s="1"/>
      <c r="F340" s="1"/>
    </row>
    <row r="341" spans="3:6" x14ac:dyDescent="0.3">
      <c r="C341" s="1"/>
      <c r="F341" s="1"/>
    </row>
    <row r="342" spans="3:6" x14ac:dyDescent="0.3">
      <c r="C342" s="1"/>
      <c r="F342" s="1"/>
    </row>
    <row r="343" spans="3:6" x14ac:dyDescent="0.3">
      <c r="C343" s="1"/>
      <c r="F343" s="1"/>
    </row>
    <row r="344" spans="3:6" x14ac:dyDescent="0.3">
      <c r="C344" s="1"/>
      <c r="F344" s="1"/>
    </row>
    <row r="345" spans="3:6" x14ac:dyDescent="0.3">
      <c r="C345" s="1"/>
      <c r="F345" s="1"/>
    </row>
    <row r="346" spans="3:6" x14ac:dyDescent="0.3">
      <c r="C346" s="1"/>
      <c r="F346" s="1"/>
    </row>
    <row r="347" spans="3:6" x14ac:dyDescent="0.3">
      <c r="C347" s="1"/>
      <c r="F347" s="1"/>
    </row>
    <row r="348" spans="3:6" x14ac:dyDescent="0.3">
      <c r="C348" s="1"/>
      <c r="F348" s="1"/>
    </row>
    <row r="349" spans="3:6" x14ac:dyDescent="0.3">
      <c r="C349" s="1"/>
      <c r="F349" s="1"/>
    </row>
    <row r="350" spans="3:6" x14ac:dyDescent="0.3">
      <c r="C350" s="1"/>
      <c r="F350" s="1"/>
    </row>
    <row r="351" spans="3:6" x14ac:dyDescent="0.3">
      <c r="C351" s="1"/>
      <c r="F351" s="1"/>
    </row>
    <row r="352" spans="3:6" x14ac:dyDescent="0.3">
      <c r="C352" s="1"/>
      <c r="F352" s="1"/>
    </row>
    <row r="353" spans="3:6" x14ac:dyDescent="0.3">
      <c r="C353" s="1"/>
      <c r="F353" s="1"/>
    </row>
    <row r="354" spans="3:6" x14ac:dyDescent="0.3">
      <c r="C354" s="1"/>
      <c r="F354" s="1"/>
    </row>
    <row r="355" spans="3:6" x14ac:dyDescent="0.3">
      <c r="C355" s="1"/>
      <c r="F355" s="1"/>
    </row>
    <row r="356" spans="3:6" x14ac:dyDescent="0.3">
      <c r="C356" s="1"/>
      <c r="F356" s="1"/>
    </row>
    <row r="357" spans="3:6" x14ac:dyDescent="0.3">
      <c r="C357" s="1"/>
      <c r="F357" s="1"/>
    </row>
    <row r="358" spans="3:6" x14ac:dyDescent="0.3">
      <c r="C358" s="1"/>
      <c r="F358" s="1"/>
    </row>
    <row r="359" spans="3:6" x14ac:dyDescent="0.3">
      <c r="C359" s="1"/>
      <c r="F359" s="1"/>
    </row>
    <row r="360" spans="3:6" x14ac:dyDescent="0.3">
      <c r="C360" s="1"/>
      <c r="F360" s="1"/>
    </row>
    <row r="361" spans="3:6" x14ac:dyDescent="0.3">
      <c r="C361" s="1"/>
      <c r="F361" s="1"/>
    </row>
    <row r="362" spans="3:6" x14ac:dyDescent="0.3">
      <c r="C362" s="1"/>
      <c r="F362" s="1"/>
    </row>
    <row r="363" spans="3:6" x14ac:dyDescent="0.3">
      <c r="C363" s="1"/>
      <c r="F363" s="1"/>
    </row>
    <row r="364" spans="3:6" x14ac:dyDescent="0.3">
      <c r="C364" s="1"/>
      <c r="F364" s="1"/>
    </row>
    <row r="365" spans="3:6" x14ac:dyDescent="0.3">
      <c r="C365" s="1"/>
      <c r="F365" s="1"/>
    </row>
    <row r="366" spans="3:6" x14ac:dyDescent="0.3">
      <c r="C366" s="1"/>
      <c r="F366" s="1"/>
    </row>
    <row r="367" spans="3:6" x14ac:dyDescent="0.3">
      <c r="C367" s="1"/>
      <c r="F367" s="1"/>
    </row>
    <row r="368" spans="3:6" x14ac:dyDescent="0.3">
      <c r="C368" s="1"/>
      <c r="F368" s="1"/>
    </row>
    <row r="369" spans="3:6" x14ac:dyDescent="0.3">
      <c r="C369" s="1"/>
      <c r="F369" s="1"/>
    </row>
    <row r="370" spans="3:6" x14ac:dyDescent="0.3">
      <c r="C370" s="1"/>
      <c r="F370" s="1"/>
    </row>
    <row r="371" spans="3:6" x14ac:dyDescent="0.3">
      <c r="C371" s="1"/>
      <c r="F371" s="1"/>
    </row>
    <row r="372" spans="3:6" x14ac:dyDescent="0.3">
      <c r="C372" s="1"/>
      <c r="F372" s="1"/>
    </row>
    <row r="373" spans="3:6" x14ac:dyDescent="0.3">
      <c r="C373" s="1"/>
      <c r="F373" s="1"/>
    </row>
    <row r="374" spans="3:6" x14ac:dyDescent="0.3">
      <c r="C374" s="1"/>
      <c r="F374" s="1"/>
    </row>
    <row r="375" spans="3:6" x14ac:dyDescent="0.3">
      <c r="C375" s="1"/>
      <c r="F375" s="1"/>
    </row>
    <row r="376" spans="3:6" x14ac:dyDescent="0.3">
      <c r="C376" s="1"/>
      <c r="F376" s="1"/>
    </row>
    <row r="377" spans="3:6" x14ac:dyDescent="0.3">
      <c r="C377" s="1"/>
      <c r="F377" s="1"/>
    </row>
    <row r="378" spans="3:6" x14ac:dyDescent="0.3">
      <c r="C378" s="1"/>
      <c r="F378" s="1"/>
    </row>
    <row r="379" spans="3:6" x14ac:dyDescent="0.3">
      <c r="C379" s="1"/>
      <c r="F379" s="1"/>
    </row>
    <row r="380" spans="3:6" x14ac:dyDescent="0.3">
      <c r="C380" s="1"/>
      <c r="F380" s="1"/>
    </row>
    <row r="381" spans="3:6" x14ac:dyDescent="0.3">
      <c r="C381" s="1"/>
      <c r="F381" s="1"/>
    </row>
    <row r="382" spans="3:6" x14ac:dyDescent="0.3">
      <c r="C382" s="1"/>
      <c r="F382" s="1"/>
    </row>
    <row r="383" spans="3:6" x14ac:dyDescent="0.3">
      <c r="C383" s="1"/>
      <c r="F383" s="1"/>
    </row>
    <row r="384" spans="3:6" x14ac:dyDescent="0.3">
      <c r="C384" s="1"/>
      <c r="F384" s="1"/>
    </row>
    <row r="385" spans="3:6" x14ac:dyDescent="0.3">
      <c r="C385" s="1"/>
      <c r="F385" s="1"/>
    </row>
    <row r="386" spans="3:6" x14ac:dyDescent="0.3">
      <c r="C386" s="1"/>
      <c r="F386" s="1"/>
    </row>
    <row r="387" spans="3:6" x14ac:dyDescent="0.3">
      <c r="C387" s="1"/>
      <c r="F387" s="1"/>
    </row>
    <row r="388" spans="3:6" x14ac:dyDescent="0.3">
      <c r="C388" s="1"/>
      <c r="F388" s="1"/>
    </row>
    <row r="389" spans="3:6" x14ac:dyDescent="0.3">
      <c r="C389" s="1"/>
      <c r="F389" s="1"/>
    </row>
    <row r="390" spans="3:6" x14ac:dyDescent="0.3">
      <c r="C390" s="1"/>
      <c r="F390" s="1"/>
    </row>
    <row r="391" spans="3:6" x14ac:dyDescent="0.3">
      <c r="C391" s="1"/>
      <c r="F391" s="1"/>
    </row>
    <row r="392" spans="3:6" x14ac:dyDescent="0.3">
      <c r="C392" s="1"/>
      <c r="F392" s="1"/>
    </row>
    <row r="393" spans="3:6" x14ac:dyDescent="0.3">
      <c r="C393" s="1"/>
      <c r="F393" s="1"/>
    </row>
    <row r="394" spans="3:6" x14ac:dyDescent="0.3">
      <c r="C394" s="1"/>
      <c r="F394" s="1"/>
    </row>
    <row r="395" spans="3:6" x14ac:dyDescent="0.3">
      <c r="C395" s="1"/>
      <c r="F395" s="1"/>
    </row>
    <row r="396" spans="3:6" x14ac:dyDescent="0.3">
      <c r="C396" s="1"/>
      <c r="F396" s="1"/>
    </row>
    <row r="397" spans="3:6" x14ac:dyDescent="0.3">
      <c r="C397" s="1"/>
      <c r="F397" s="1"/>
    </row>
    <row r="398" spans="3:6" x14ac:dyDescent="0.3">
      <c r="C398" s="1"/>
      <c r="F398" s="1"/>
    </row>
    <row r="399" spans="3:6" x14ac:dyDescent="0.3">
      <c r="C399" s="1"/>
      <c r="F399" s="1"/>
    </row>
    <row r="400" spans="3:6" x14ac:dyDescent="0.3">
      <c r="C400" s="1"/>
      <c r="F400" s="1"/>
    </row>
    <row r="401" spans="3:6" x14ac:dyDescent="0.3">
      <c r="C401" s="1"/>
      <c r="F401" s="1"/>
    </row>
    <row r="402" spans="3:6" x14ac:dyDescent="0.3">
      <c r="C402" s="1"/>
      <c r="F402" s="1"/>
    </row>
    <row r="403" spans="3:6" x14ac:dyDescent="0.3">
      <c r="C403" s="1"/>
      <c r="F403" s="1"/>
    </row>
    <row r="404" spans="3:6" x14ac:dyDescent="0.3">
      <c r="C404" s="1"/>
      <c r="F404" s="1"/>
    </row>
    <row r="405" spans="3:6" x14ac:dyDescent="0.3">
      <c r="C405" s="1"/>
      <c r="F405" s="1"/>
    </row>
    <row r="406" spans="3:6" x14ac:dyDescent="0.3">
      <c r="C406" s="1"/>
      <c r="F406" s="1"/>
    </row>
    <row r="407" spans="3:6" x14ac:dyDescent="0.3">
      <c r="C407" s="1"/>
      <c r="F407" s="1"/>
    </row>
    <row r="408" spans="3:6" x14ac:dyDescent="0.3">
      <c r="C408" s="1"/>
      <c r="F408" s="1"/>
    </row>
    <row r="409" spans="3:6" x14ac:dyDescent="0.3">
      <c r="C409" s="1"/>
      <c r="F409" s="1"/>
    </row>
    <row r="410" spans="3:6" x14ac:dyDescent="0.3">
      <c r="C410" s="1"/>
      <c r="F410" s="1"/>
    </row>
    <row r="411" spans="3:6" x14ac:dyDescent="0.3">
      <c r="C411" s="1"/>
      <c r="F411" s="1"/>
    </row>
    <row r="412" spans="3:6" x14ac:dyDescent="0.3">
      <c r="C412" s="1"/>
      <c r="F412" s="1"/>
    </row>
    <row r="413" spans="3:6" x14ac:dyDescent="0.3">
      <c r="C413" s="1"/>
      <c r="F413" s="1"/>
    </row>
    <row r="414" spans="3:6" x14ac:dyDescent="0.3">
      <c r="C414" s="1"/>
      <c r="F414" s="1"/>
    </row>
    <row r="415" spans="3:6" x14ac:dyDescent="0.3">
      <c r="C415" s="1"/>
      <c r="F415" s="1"/>
    </row>
    <row r="416" spans="3:6" x14ac:dyDescent="0.3">
      <c r="C416" s="1"/>
      <c r="F416" s="1"/>
    </row>
    <row r="417" spans="3:6" x14ac:dyDescent="0.3">
      <c r="C417" s="1"/>
      <c r="F417" s="1"/>
    </row>
    <row r="418" spans="3:6" x14ac:dyDescent="0.3">
      <c r="C418" s="1"/>
      <c r="F418" s="1"/>
    </row>
    <row r="419" spans="3:6" x14ac:dyDescent="0.3">
      <c r="C419" s="1"/>
      <c r="F419" s="1"/>
    </row>
    <row r="420" spans="3:6" x14ac:dyDescent="0.3">
      <c r="C420" s="1"/>
      <c r="F420" s="1"/>
    </row>
    <row r="421" spans="3:6" x14ac:dyDescent="0.3">
      <c r="C421" s="1"/>
      <c r="F421" s="1"/>
    </row>
    <row r="422" spans="3:6" x14ac:dyDescent="0.3">
      <c r="C422" s="1"/>
      <c r="F422" s="1"/>
    </row>
    <row r="423" spans="3:6" x14ac:dyDescent="0.3">
      <c r="C423" s="1"/>
      <c r="F423" s="1"/>
    </row>
    <row r="424" spans="3:6" x14ac:dyDescent="0.3">
      <c r="C424" s="1"/>
      <c r="F424" s="1"/>
    </row>
    <row r="425" spans="3:6" x14ac:dyDescent="0.3">
      <c r="C425" s="1"/>
      <c r="F425" s="1"/>
    </row>
    <row r="426" spans="3:6" x14ac:dyDescent="0.3">
      <c r="C426" s="1"/>
      <c r="F426" s="1"/>
    </row>
    <row r="427" spans="3:6" x14ac:dyDescent="0.3">
      <c r="C427" s="1"/>
      <c r="F427" s="1"/>
    </row>
    <row r="428" spans="3:6" x14ac:dyDescent="0.3">
      <c r="C428" s="1"/>
      <c r="F428" s="1"/>
    </row>
    <row r="429" spans="3:6" x14ac:dyDescent="0.3">
      <c r="C429" s="1"/>
      <c r="F429" s="1"/>
    </row>
    <row r="430" spans="3:6" x14ac:dyDescent="0.3">
      <c r="C430" s="1"/>
      <c r="F430" s="1"/>
    </row>
    <row r="431" spans="3:6" x14ac:dyDescent="0.3">
      <c r="C431" s="1"/>
      <c r="F431" s="1"/>
    </row>
    <row r="432" spans="3:6" x14ac:dyDescent="0.3">
      <c r="C432" s="1"/>
      <c r="F432" s="1"/>
    </row>
    <row r="433" spans="3:6" x14ac:dyDescent="0.3">
      <c r="C433" s="1"/>
      <c r="F433" s="1"/>
    </row>
    <row r="434" spans="3:6" x14ac:dyDescent="0.3">
      <c r="C434" s="1"/>
      <c r="F434" s="1"/>
    </row>
    <row r="435" spans="3:6" x14ac:dyDescent="0.3">
      <c r="C435" s="1"/>
      <c r="F435" s="1"/>
    </row>
    <row r="436" spans="3:6" x14ac:dyDescent="0.3">
      <c r="C436" s="1"/>
      <c r="F436" s="1"/>
    </row>
    <row r="437" spans="3:6" x14ac:dyDescent="0.3">
      <c r="C437" s="1"/>
      <c r="F437" s="1"/>
    </row>
    <row r="438" spans="3:6" x14ac:dyDescent="0.3">
      <c r="C438" s="1"/>
      <c r="F438" s="1"/>
    </row>
    <row r="439" spans="3:6" x14ac:dyDescent="0.3">
      <c r="C439" s="1"/>
      <c r="F439" s="1"/>
    </row>
    <row r="440" spans="3:6" x14ac:dyDescent="0.3">
      <c r="C440" s="1"/>
      <c r="F440" s="1"/>
    </row>
    <row r="441" spans="3:6" x14ac:dyDescent="0.3">
      <c r="C441" s="1"/>
      <c r="F441" s="1"/>
    </row>
    <row r="442" spans="3:6" x14ac:dyDescent="0.3">
      <c r="C442" s="1"/>
      <c r="F442" s="1"/>
    </row>
    <row r="443" spans="3:6" x14ac:dyDescent="0.3">
      <c r="C443" s="1"/>
      <c r="F443" s="1"/>
    </row>
    <row r="444" spans="3:6" x14ac:dyDescent="0.3">
      <c r="C444" s="1"/>
      <c r="F444" s="1"/>
    </row>
    <row r="445" spans="3:6" x14ac:dyDescent="0.3">
      <c r="C445" s="1"/>
      <c r="F445" s="1"/>
    </row>
    <row r="446" spans="3:6" x14ac:dyDescent="0.3">
      <c r="C446" s="1"/>
      <c r="F446" s="1"/>
    </row>
    <row r="447" spans="3:6" x14ac:dyDescent="0.3">
      <c r="C447" s="1"/>
      <c r="F447" s="1"/>
    </row>
    <row r="448" spans="3:6" x14ac:dyDescent="0.3">
      <c r="C448" s="1"/>
      <c r="F448" s="1"/>
    </row>
    <row r="449" spans="3:6" x14ac:dyDescent="0.3">
      <c r="C449" s="1"/>
      <c r="F449" s="1"/>
    </row>
    <row r="450" spans="3:6" x14ac:dyDescent="0.3">
      <c r="C450" s="1"/>
      <c r="F450" s="1"/>
    </row>
    <row r="451" spans="3:6" x14ac:dyDescent="0.3">
      <c r="C451" s="1"/>
      <c r="F451" s="1"/>
    </row>
    <row r="452" spans="3:6" x14ac:dyDescent="0.3">
      <c r="C452" s="1"/>
      <c r="F452" s="1"/>
    </row>
    <row r="453" spans="3:6" x14ac:dyDescent="0.3">
      <c r="C453" s="1"/>
      <c r="F453" s="1"/>
    </row>
    <row r="454" spans="3:6" x14ac:dyDescent="0.3">
      <c r="C454" s="1"/>
      <c r="F454" s="1"/>
    </row>
    <row r="455" spans="3:6" x14ac:dyDescent="0.3">
      <c r="C455" s="1"/>
      <c r="F455" s="1"/>
    </row>
    <row r="456" spans="3:6" x14ac:dyDescent="0.3">
      <c r="C456" s="1"/>
      <c r="F456" s="1"/>
    </row>
    <row r="457" spans="3:6" x14ac:dyDescent="0.3">
      <c r="C457" s="1"/>
      <c r="F457" s="1"/>
    </row>
    <row r="458" spans="3:6" x14ac:dyDescent="0.3">
      <c r="C458" s="1"/>
      <c r="F458" s="1"/>
    </row>
    <row r="459" spans="3:6" x14ac:dyDescent="0.3">
      <c r="C459" s="1"/>
      <c r="F459" s="1"/>
    </row>
    <row r="460" spans="3:6" x14ac:dyDescent="0.3">
      <c r="C460" s="1"/>
      <c r="F460" s="1"/>
    </row>
    <row r="461" spans="3:6" x14ac:dyDescent="0.3">
      <c r="C461" s="1"/>
      <c r="F461" s="1"/>
    </row>
    <row r="462" spans="3:6" x14ac:dyDescent="0.3">
      <c r="C462" s="1"/>
      <c r="F462" s="1"/>
    </row>
    <row r="463" spans="3:6" x14ac:dyDescent="0.3">
      <c r="C463" s="1"/>
      <c r="F463" s="1"/>
    </row>
    <row r="464" spans="3:6" x14ac:dyDescent="0.3">
      <c r="C464" s="1"/>
      <c r="F464" s="1"/>
    </row>
    <row r="465" spans="3:6" x14ac:dyDescent="0.3">
      <c r="C465" s="1"/>
      <c r="F465" s="1"/>
    </row>
    <row r="466" spans="3:6" x14ac:dyDescent="0.3">
      <c r="C466" s="1"/>
      <c r="F466" s="1"/>
    </row>
    <row r="467" spans="3:6" x14ac:dyDescent="0.3">
      <c r="C467" s="1"/>
      <c r="F467" s="1"/>
    </row>
    <row r="468" spans="3:6" x14ac:dyDescent="0.3">
      <c r="C468" s="1"/>
      <c r="F468" s="1"/>
    </row>
    <row r="469" spans="3:6" x14ac:dyDescent="0.3">
      <c r="C469" s="1"/>
      <c r="F469" s="1"/>
    </row>
    <row r="470" spans="3:6" x14ac:dyDescent="0.3">
      <c r="C470" s="1"/>
      <c r="F470" s="1"/>
    </row>
    <row r="471" spans="3:6" x14ac:dyDescent="0.3">
      <c r="C471" s="1"/>
      <c r="F471" s="1"/>
    </row>
    <row r="472" spans="3:6" x14ac:dyDescent="0.3">
      <c r="C472" s="1"/>
      <c r="F472" s="1"/>
    </row>
    <row r="473" spans="3:6" x14ac:dyDescent="0.3">
      <c r="C473" s="1"/>
      <c r="F473" s="1"/>
    </row>
    <row r="474" spans="3:6" x14ac:dyDescent="0.3">
      <c r="C474" s="1"/>
      <c r="F474" s="1"/>
    </row>
    <row r="475" spans="3:6" x14ac:dyDescent="0.3">
      <c r="C475" s="1"/>
      <c r="F475" s="1"/>
    </row>
    <row r="476" spans="3:6" x14ac:dyDescent="0.3">
      <c r="C476" s="1"/>
      <c r="F476" s="1"/>
    </row>
    <row r="477" spans="3:6" x14ac:dyDescent="0.3">
      <c r="C477" s="1"/>
      <c r="F477" s="1"/>
    </row>
    <row r="478" spans="3:6" x14ac:dyDescent="0.3">
      <c r="C478" s="1"/>
      <c r="F478" s="1"/>
    </row>
    <row r="479" spans="3:6" x14ac:dyDescent="0.3">
      <c r="C479" s="1"/>
      <c r="F479" s="1"/>
    </row>
    <row r="480" spans="3:6" x14ac:dyDescent="0.3">
      <c r="C480" s="1"/>
      <c r="F480" s="1"/>
    </row>
    <row r="481" spans="3:6" x14ac:dyDescent="0.3">
      <c r="C481" s="1"/>
      <c r="F481" s="1"/>
    </row>
    <row r="482" spans="3:6" x14ac:dyDescent="0.3">
      <c r="C482" s="1"/>
      <c r="F482" s="1"/>
    </row>
    <row r="483" spans="3:6" x14ac:dyDescent="0.3">
      <c r="C483" s="1"/>
      <c r="F483" s="1"/>
    </row>
    <row r="484" spans="3:6" x14ac:dyDescent="0.3">
      <c r="C484" s="1"/>
      <c r="F484" s="1"/>
    </row>
    <row r="485" spans="3:6" x14ac:dyDescent="0.3">
      <c r="C485" s="1"/>
      <c r="F485" s="1"/>
    </row>
    <row r="486" spans="3:6" x14ac:dyDescent="0.3">
      <c r="C486" s="1"/>
      <c r="F486" s="1"/>
    </row>
    <row r="487" spans="3:6" x14ac:dyDescent="0.3">
      <c r="C487" s="1"/>
      <c r="F487" s="1"/>
    </row>
    <row r="488" spans="3:6" x14ac:dyDescent="0.3">
      <c r="C488" s="1"/>
      <c r="F488" s="1"/>
    </row>
    <row r="489" spans="3:6" x14ac:dyDescent="0.3">
      <c r="C489" s="1"/>
      <c r="F489" s="1"/>
    </row>
    <row r="490" spans="3:6" x14ac:dyDescent="0.3">
      <c r="C490" s="1"/>
      <c r="F490" s="1"/>
    </row>
    <row r="491" spans="3:6" x14ac:dyDescent="0.3">
      <c r="C491" s="1"/>
      <c r="F491" s="1"/>
    </row>
    <row r="492" spans="3:6" x14ac:dyDescent="0.3">
      <c r="C492" s="1"/>
      <c r="F492" s="1"/>
    </row>
    <row r="493" spans="3:6" x14ac:dyDescent="0.3">
      <c r="C493" s="1"/>
      <c r="F493" s="1"/>
    </row>
    <row r="494" spans="3:6" x14ac:dyDescent="0.3">
      <c r="C494" s="1"/>
      <c r="F494" s="1"/>
    </row>
    <row r="495" spans="3:6" x14ac:dyDescent="0.3">
      <c r="C495" s="1"/>
      <c r="F495" s="1"/>
    </row>
    <row r="496" spans="3:6" x14ac:dyDescent="0.3">
      <c r="C496" s="1"/>
      <c r="F496" s="1"/>
    </row>
    <row r="497" spans="3:6" x14ac:dyDescent="0.3">
      <c r="C497" s="1"/>
      <c r="F497" s="1"/>
    </row>
    <row r="498" spans="3:6" x14ac:dyDescent="0.3">
      <c r="C498" s="1"/>
      <c r="F498" s="1"/>
    </row>
    <row r="499" spans="3:6" x14ac:dyDescent="0.3">
      <c r="C499" s="1"/>
      <c r="F499" s="1"/>
    </row>
    <row r="500" spans="3:6" x14ac:dyDescent="0.3">
      <c r="C500" s="1"/>
      <c r="F500" s="1"/>
    </row>
    <row r="501" spans="3:6" x14ac:dyDescent="0.3">
      <c r="C501" s="1"/>
      <c r="F501" s="1"/>
    </row>
    <row r="502" spans="3:6" x14ac:dyDescent="0.3">
      <c r="C502" s="1"/>
      <c r="F502" s="1"/>
    </row>
    <row r="503" spans="3:6" x14ac:dyDescent="0.3">
      <c r="C503" s="1"/>
      <c r="F503" s="1"/>
    </row>
    <row r="504" spans="3:6" x14ac:dyDescent="0.3">
      <c r="C504" s="1"/>
      <c r="F504" s="1"/>
    </row>
    <row r="505" spans="3:6" x14ac:dyDescent="0.3">
      <c r="C505" s="1"/>
      <c r="F505" s="1"/>
    </row>
    <row r="506" spans="3:6" x14ac:dyDescent="0.3">
      <c r="C506" s="1"/>
      <c r="F506" s="1"/>
    </row>
    <row r="507" spans="3:6" x14ac:dyDescent="0.3">
      <c r="C507" s="1"/>
      <c r="F507" s="1"/>
    </row>
    <row r="508" spans="3:6" x14ac:dyDescent="0.3">
      <c r="C508" s="1"/>
      <c r="F508" s="1"/>
    </row>
    <row r="509" spans="3:6" x14ac:dyDescent="0.3">
      <c r="C509" s="1"/>
      <c r="F509" s="1"/>
    </row>
    <row r="510" spans="3:6" x14ac:dyDescent="0.3">
      <c r="C510" s="1"/>
      <c r="F510" s="1"/>
    </row>
    <row r="511" spans="3:6" x14ac:dyDescent="0.3">
      <c r="C511" s="1"/>
      <c r="F511" s="1"/>
    </row>
    <row r="512" spans="3:6" x14ac:dyDescent="0.3">
      <c r="C512" s="1"/>
      <c r="F512" s="1"/>
    </row>
    <row r="513" spans="3:6" x14ac:dyDescent="0.3">
      <c r="C513" s="1"/>
      <c r="F513" s="1"/>
    </row>
    <row r="514" spans="3:6" x14ac:dyDescent="0.3">
      <c r="C514" s="1"/>
      <c r="F514" s="1"/>
    </row>
    <row r="515" spans="3:6" x14ac:dyDescent="0.3">
      <c r="C515" s="1"/>
      <c r="F515" s="1"/>
    </row>
    <row r="516" spans="3:6" x14ac:dyDescent="0.3">
      <c r="C516" s="1"/>
      <c r="F516" s="1"/>
    </row>
    <row r="517" spans="3:6" x14ac:dyDescent="0.3">
      <c r="C517" s="1"/>
      <c r="F517" s="1"/>
    </row>
    <row r="518" spans="3:6" x14ac:dyDescent="0.3">
      <c r="C518" s="1"/>
      <c r="F518" s="1"/>
    </row>
    <row r="519" spans="3:6" x14ac:dyDescent="0.3">
      <c r="C519" s="1"/>
      <c r="F519" s="1"/>
    </row>
    <row r="520" spans="3:6" x14ac:dyDescent="0.3">
      <c r="C520" s="1"/>
      <c r="F520" s="1"/>
    </row>
    <row r="521" spans="3:6" x14ac:dyDescent="0.3">
      <c r="C521" s="1"/>
      <c r="F521" s="1"/>
    </row>
    <row r="522" spans="3:6" x14ac:dyDescent="0.3">
      <c r="C522" s="1"/>
      <c r="F522" s="1"/>
    </row>
    <row r="523" spans="3:6" x14ac:dyDescent="0.3">
      <c r="C523" s="1"/>
      <c r="F523" s="1"/>
    </row>
    <row r="524" spans="3:6" x14ac:dyDescent="0.3">
      <c r="C524" s="1"/>
      <c r="F524" s="1"/>
    </row>
    <row r="525" spans="3:6" x14ac:dyDescent="0.3">
      <c r="C525" s="1"/>
      <c r="F525" s="1"/>
    </row>
    <row r="526" spans="3:6" x14ac:dyDescent="0.3">
      <c r="C526" s="1"/>
      <c r="F526" s="1"/>
    </row>
    <row r="527" spans="3:6" x14ac:dyDescent="0.3">
      <c r="C527" s="1"/>
      <c r="F527" s="1"/>
    </row>
    <row r="528" spans="3:6" x14ac:dyDescent="0.3">
      <c r="C528" s="1"/>
      <c r="F528" s="1"/>
    </row>
    <row r="529" spans="3:6" x14ac:dyDescent="0.3">
      <c r="C529" s="1"/>
      <c r="F529" s="1"/>
    </row>
    <row r="530" spans="3:6" x14ac:dyDescent="0.3">
      <c r="C530" s="1"/>
      <c r="F530" s="1"/>
    </row>
    <row r="531" spans="3:6" x14ac:dyDescent="0.3">
      <c r="C531" s="1"/>
      <c r="F531" s="1"/>
    </row>
    <row r="532" spans="3:6" x14ac:dyDescent="0.3">
      <c r="C532" s="1"/>
      <c r="F532" s="1"/>
    </row>
    <row r="533" spans="3:6" x14ac:dyDescent="0.3">
      <c r="C533" s="1"/>
      <c r="F533" s="1"/>
    </row>
    <row r="534" spans="3:6" x14ac:dyDescent="0.3">
      <c r="C534" s="1"/>
      <c r="F534" s="1"/>
    </row>
    <row r="535" spans="3:6" x14ac:dyDescent="0.3">
      <c r="C535" s="1"/>
      <c r="F535" s="1"/>
    </row>
    <row r="536" spans="3:6" x14ac:dyDescent="0.3">
      <c r="C536" s="1"/>
      <c r="F536" s="1"/>
    </row>
    <row r="537" spans="3:6" x14ac:dyDescent="0.3">
      <c r="C537" s="1"/>
      <c r="F537" s="1"/>
    </row>
    <row r="538" spans="3:6" x14ac:dyDescent="0.3">
      <c r="C538" s="1"/>
      <c r="F538" s="1"/>
    </row>
    <row r="539" spans="3:6" x14ac:dyDescent="0.3">
      <c r="C539" s="1"/>
      <c r="F539" s="1"/>
    </row>
    <row r="540" spans="3:6" x14ac:dyDescent="0.3">
      <c r="C540" s="1"/>
      <c r="F540" s="1"/>
    </row>
    <row r="541" spans="3:6" x14ac:dyDescent="0.3">
      <c r="C541" s="1"/>
      <c r="F541" s="1"/>
    </row>
    <row r="542" spans="3:6" x14ac:dyDescent="0.3">
      <c r="C542" s="1"/>
      <c r="F542" s="1"/>
    </row>
    <row r="543" spans="3:6" x14ac:dyDescent="0.3">
      <c r="C543" s="1"/>
      <c r="F543" s="1"/>
    </row>
    <row r="544" spans="3:6" x14ac:dyDescent="0.3">
      <c r="C544" s="1"/>
      <c r="F544" s="1"/>
    </row>
    <row r="545" spans="3:6" x14ac:dyDescent="0.3">
      <c r="C545" s="1"/>
      <c r="F545" s="1"/>
    </row>
    <row r="546" spans="3:6" x14ac:dyDescent="0.3">
      <c r="C546" s="1"/>
      <c r="F546" s="1"/>
    </row>
    <row r="547" spans="3:6" x14ac:dyDescent="0.3">
      <c r="C547" s="1"/>
      <c r="F547" s="1"/>
    </row>
    <row r="548" spans="3:6" x14ac:dyDescent="0.3">
      <c r="C548" s="1"/>
      <c r="F548" s="1"/>
    </row>
    <row r="549" spans="3:6" x14ac:dyDescent="0.3">
      <c r="C549" s="1"/>
      <c r="F549" s="1"/>
    </row>
    <row r="550" spans="3:6" x14ac:dyDescent="0.3">
      <c r="C550" s="1"/>
      <c r="F550" s="1"/>
    </row>
    <row r="551" spans="3:6" x14ac:dyDescent="0.3">
      <c r="C551" s="1"/>
      <c r="F551" s="1"/>
    </row>
    <row r="552" spans="3:6" x14ac:dyDescent="0.3">
      <c r="C552" s="1"/>
      <c r="F552" s="1"/>
    </row>
    <row r="553" spans="3:6" x14ac:dyDescent="0.3">
      <c r="C553" s="1"/>
      <c r="F553" s="1"/>
    </row>
    <row r="554" spans="3:6" x14ac:dyDescent="0.3">
      <c r="C554" s="1"/>
      <c r="F554" s="1"/>
    </row>
    <row r="555" spans="3:6" x14ac:dyDescent="0.3">
      <c r="C555" s="1"/>
      <c r="F555" s="1"/>
    </row>
    <row r="556" spans="3:6" x14ac:dyDescent="0.3">
      <c r="C556" s="1"/>
      <c r="F556" s="1"/>
    </row>
    <row r="557" spans="3:6" x14ac:dyDescent="0.3">
      <c r="C557" s="1"/>
      <c r="F557" s="1"/>
    </row>
    <row r="558" spans="3:6" x14ac:dyDescent="0.3">
      <c r="C558" s="1"/>
      <c r="F558" s="1"/>
    </row>
    <row r="559" spans="3:6" x14ac:dyDescent="0.3">
      <c r="C559" s="1"/>
      <c r="F559" s="1"/>
    </row>
    <row r="560" spans="3:6" x14ac:dyDescent="0.3">
      <c r="C560" s="1"/>
      <c r="F560" s="1"/>
    </row>
    <row r="561" spans="3:6" x14ac:dyDescent="0.3">
      <c r="C561" s="1"/>
      <c r="F561" s="1"/>
    </row>
    <row r="562" spans="3:6" x14ac:dyDescent="0.3">
      <c r="C562" s="1"/>
      <c r="F562" s="1"/>
    </row>
    <row r="563" spans="3:6" x14ac:dyDescent="0.3">
      <c r="C563" s="1"/>
      <c r="F563" s="1"/>
    </row>
    <row r="564" spans="3:6" x14ac:dyDescent="0.3">
      <c r="C564" s="1"/>
      <c r="F564" s="1"/>
    </row>
    <row r="565" spans="3:6" x14ac:dyDescent="0.3">
      <c r="C565" s="1"/>
      <c r="F565" s="1"/>
    </row>
    <row r="566" spans="3:6" x14ac:dyDescent="0.3">
      <c r="C566" s="1"/>
      <c r="F566" s="1"/>
    </row>
    <row r="567" spans="3:6" x14ac:dyDescent="0.3">
      <c r="C567" s="1"/>
      <c r="F567" s="1"/>
    </row>
    <row r="568" spans="3:6" x14ac:dyDescent="0.3">
      <c r="C568" s="1"/>
      <c r="F568" s="1"/>
    </row>
    <row r="569" spans="3:6" x14ac:dyDescent="0.3">
      <c r="C569" s="1"/>
      <c r="F569" s="1"/>
    </row>
    <row r="570" spans="3:6" x14ac:dyDescent="0.3">
      <c r="C570" s="1"/>
      <c r="F570" s="1"/>
    </row>
    <row r="571" spans="3:6" x14ac:dyDescent="0.3">
      <c r="C571" s="1"/>
      <c r="F571" s="1"/>
    </row>
    <row r="572" spans="3:6" x14ac:dyDescent="0.3">
      <c r="C572" s="1"/>
      <c r="F572" s="1"/>
    </row>
    <row r="573" spans="3:6" x14ac:dyDescent="0.3">
      <c r="C573" s="1"/>
      <c r="F573" s="1"/>
    </row>
    <row r="574" spans="3:6" x14ac:dyDescent="0.3">
      <c r="C574" s="1"/>
      <c r="F574" s="1"/>
    </row>
    <row r="575" spans="3:6" x14ac:dyDescent="0.3">
      <c r="C575" s="1"/>
      <c r="F575" s="1"/>
    </row>
    <row r="576" spans="3:6" x14ac:dyDescent="0.3">
      <c r="C576" s="1"/>
      <c r="F576" s="1"/>
    </row>
    <row r="577" spans="3:6" x14ac:dyDescent="0.3">
      <c r="C577" s="1"/>
      <c r="F577" s="1"/>
    </row>
    <row r="578" spans="3:6" x14ac:dyDescent="0.3">
      <c r="C578" s="1"/>
      <c r="F578" s="1"/>
    </row>
    <row r="579" spans="3:6" x14ac:dyDescent="0.3">
      <c r="C579" s="1"/>
      <c r="F579" s="1"/>
    </row>
    <row r="580" spans="3:6" x14ac:dyDescent="0.3">
      <c r="C580" s="1"/>
      <c r="F580" s="1"/>
    </row>
    <row r="581" spans="3:6" x14ac:dyDescent="0.3">
      <c r="C581" s="1"/>
      <c r="F581" s="1"/>
    </row>
    <row r="582" spans="3:6" x14ac:dyDescent="0.3">
      <c r="C582" s="1"/>
      <c r="F582" s="1"/>
    </row>
    <row r="583" spans="3:6" x14ac:dyDescent="0.3">
      <c r="C583" s="1"/>
      <c r="F583" s="1"/>
    </row>
    <row r="584" spans="3:6" x14ac:dyDescent="0.3">
      <c r="C584" s="1"/>
      <c r="F584" s="1"/>
    </row>
    <row r="585" spans="3:6" x14ac:dyDescent="0.3">
      <c r="C585" s="1"/>
      <c r="F585" s="1"/>
    </row>
    <row r="586" spans="3:6" x14ac:dyDescent="0.3">
      <c r="C586" s="1"/>
      <c r="F586" s="1"/>
    </row>
    <row r="587" spans="3:6" x14ac:dyDescent="0.3">
      <c r="C587" s="1"/>
      <c r="F587" s="1"/>
    </row>
    <row r="588" spans="3:6" x14ac:dyDescent="0.3">
      <c r="C588" s="1"/>
      <c r="F588" s="1"/>
    </row>
    <row r="589" spans="3:6" x14ac:dyDescent="0.3">
      <c r="C589" s="1"/>
      <c r="F589" s="1"/>
    </row>
    <row r="590" spans="3:6" x14ac:dyDescent="0.3">
      <c r="C590" s="1"/>
      <c r="F590" s="1"/>
    </row>
    <row r="591" spans="3:6" x14ac:dyDescent="0.3">
      <c r="C591" s="1"/>
      <c r="F591" s="1"/>
    </row>
    <row r="592" spans="3:6" x14ac:dyDescent="0.3">
      <c r="C592" s="1"/>
      <c r="F592" s="1"/>
    </row>
    <row r="593" spans="3:6" x14ac:dyDescent="0.3">
      <c r="C593" s="1"/>
      <c r="F593" s="1"/>
    </row>
    <row r="594" spans="3:6" x14ac:dyDescent="0.3">
      <c r="C594" s="1"/>
      <c r="F594" s="1"/>
    </row>
    <row r="595" spans="3:6" x14ac:dyDescent="0.3">
      <c r="C595" s="1"/>
      <c r="F595" s="1"/>
    </row>
    <row r="596" spans="3:6" x14ac:dyDescent="0.3">
      <c r="C596" s="1"/>
      <c r="F596" s="1"/>
    </row>
    <row r="597" spans="3:6" x14ac:dyDescent="0.3">
      <c r="C597" s="1"/>
      <c r="F597" s="1"/>
    </row>
    <row r="598" spans="3:6" x14ac:dyDescent="0.3">
      <c r="C598" s="1"/>
      <c r="F598" s="1"/>
    </row>
    <row r="599" spans="3:6" x14ac:dyDescent="0.3">
      <c r="C599" s="1"/>
      <c r="F599" s="1"/>
    </row>
    <row r="600" spans="3:6" x14ac:dyDescent="0.3">
      <c r="C600" s="1"/>
      <c r="F600" s="1"/>
    </row>
    <row r="601" spans="3:6" x14ac:dyDescent="0.3">
      <c r="C601" s="1"/>
      <c r="F601" s="1"/>
    </row>
    <row r="602" spans="3:6" x14ac:dyDescent="0.3">
      <c r="C602" s="1"/>
      <c r="F602" s="1"/>
    </row>
    <row r="603" spans="3:6" x14ac:dyDescent="0.3">
      <c r="C603" s="1"/>
      <c r="F603" s="1"/>
    </row>
    <row r="604" spans="3:6" x14ac:dyDescent="0.3">
      <c r="C604" s="1"/>
      <c r="F604" s="1"/>
    </row>
    <row r="605" spans="3:6" x14ac:dyDescent="0.3">
      <c r="C605" s="1"/>
      <c r="F605" s="1"/>
    </row>
    <row r="606" spans="3:6" x14ac:dyDescent="0.3">
      <c r="C606" s="1"/>
      <c r="F606" s="1"/>
    </row>
    <row r="607" spans="3:6" x14ac:dyDescent="0.3">
      <c r="C607" s="1"/>
      <c r="F607" s="1"/>
    </row>
    <row r="608" spans="3:6" x14ac:dyDescent="0.3">
      <c r="C608" s="1"/>
      <c r="F608" s="1"/>
    </row>
    <row r="609" spans="3:6" x14ac:dyDescent="0.3">
      <c r="C609" s="1"/>
      <c r="F609" s="1"/>
    </row>
    <row r="610" spans="3:6" x14ac:dyDescent="0.3">
      <c r="C610" s="1"/>
      <c r="F610" s="1"/>
    </row>
    <row r="611" spans="3:6" x14ac:dyDescent="0.3">
      <c r="C611" s="1"/>
      <c r="F611" s="1"/>
    </row>
    <row r="612" spans="3:6" x14ac:dyDescent="0.3">
      <c r="C612" s="1"/>
      <c r="F612" s="1"/>
    </row>
    <row r="613" spans="3:6" x14ac:dyDescent="0.3">
      <c r="C613" s="1"/>
      <c r="F613" s="1"/>
    </row>
    <row r="614" spans="3:6" x14ac:dyDescent="0.3">
      <c r="C614" s="1"/>
      <c r="F614" s="1"/>
    </row>
    <row r="615" spans="3:6" x14ac:dyDescent="0.3">
      <c r="C615" s="1"/>
      <c r="F615" s="1"/>
    </row>
    <row r="616" spans="3:6" x14ac:dyDescent="0.3">
      <c r="C616" s="1"/>
      <c r="F616" s="1"/>
    </row>
    <row r="617" spans="3:6" x14ac:dyDescent="0.3">
      <c r="C617" s="1"/>
      <c r="F617" s="1"/>
    </row>
    <row r="618" spans="3:6" x14ac:dyDescent="0.3">
      <c r="C618" s="1"/>
      <c r="F618" s="1"/>
    </row>
    <row r="619" spans="3:6" x14ac:dyDescent="0.3">
      <c r="C619" s="1"/>
      <c r="F619" s="1"/>
    </row>
    <row r="620" spans="3:6" x14ac:dyDescent="0.3">
      <c r="C620" s="1"/>
      <c r="F620" s="1"/>
    </row>
    <row r="621" spans="3:6" x14ac:dyDescent="0.3">
      <c r="C621" s="1"/>
      <c r="F621" s="1"/>
    </row>
    <row r="622" spans="3:6" x14ac:dyDescent="0.3">
      <c r="C622" s="1"/>
      <c r="F622" s="1"/>
    </row>
    <row r="623" spans="3:6" x14ac:dyDescent="0.3">
      <c r="C623" s="1"/>
      <c r="F623" s="1"/>
    </row>
    <row r="624" spans="3:6" x14ac:dyDescent="0.3">
      <c r="C624" s="1"/>
      <c r="F624" s="1"/>
    </row>
    <row r="625" spans="3:6" x14ac:dyDescent="0.3">
      <c r="C625" s="1"/>
      <c r="F625" s="1"/>
    </row>
    <row r="626" spans="3:6" x14ac:dyDescent="0.3">
      <c r="C626" s="1"/>
      <c r="F626" s="1"/>
    </row>
    <row r="627" spans="3:6" x14ac:dyDescent="0.3">
      <c r="C627" s="1"/>
      <c r="F627" s="1"/>
    </row>
    <row r="628" spans="3:6" x14ac:dyDescent="0.3">
      <c r="C628" s="1"/>
      <c r="F628" s="1"/>
    </row>
    <row r="629" spans="3:6" x14ac:dyDescent="0.3">
      <c r="C629" s="1"/>
      <c r="F629" s="1"/>
    </row>
    <row r="630" spans="3:6" x14ac:dyDescent="0.3">
      <c r="C630" s="1"/>
      <c r="F630" s="1"/>
    </row>
    <row r="631" spans="3:6" x14ac:dyDescent="0.3">
      <c r="C631" s="1"/>
      <c r="F631" s="1"/>
    </row>
    <row r="632" spans="3:6" x14ac:dyDescent="0.3">
      <c r="C632" s="1"/>
      <c r="F632" s="1"/>
    </row>
    <row r="633" spans="3:6" x14ac:dyDescent="0.3">
      <c r="C633" s="1"/>
      <c r="F633" s="1"/>
    </row>
    <row r="634" spans="3:6" x14ac:dyDescent="0.3">
      <c r="C634" s="1"/>
      <c r="F634" s="1"/>
    </row>
    <row r="635" spans="3:6" x14ac:dyDescent="0.3">
      <c r="C635" s="1"/>
      <c r="F635" s="1"/>
    </row>
    <row r="636" spans="3:6" x14ac:dyDescent="0.3">
      <c r="C636" s="1"/>
      <c r="F636" s="1"/>
    </row>
    <row r="637" spans="3:6" x14ac:dyDescent="0.3">
      <c r="C637" s="1"/>
      <c r="F637" s="1"/>
    </row>
    <row r="638" spans="3:6" x14ac:dyDescent="0.3">
      <c r="C638" s="1"/>
      <c r="F638" s="1"/>
    </row>
    <row r="639" spans="3:6" x14ac:dyDescent="0.3">
      <c r="C639" s="1"/>
      <c r="F639" s="1"/>
    </row>
    <row r="640" spans="3:6" x14ac:dyDescent="0.3">
      <c r="C640" s="1"/>
      <c r="F640" s="1"/>
    </row>
    <row r="641" spans="3:6" x14ac:dyDescent="0.3">
      <c r="C641" s="1"/>
      <c r="F641" s="1"/>
    </row>
    <row r="642" spans="3:6" x14ac:dyDescent="0.3">
      <c r="C642" s="1"/>
      <c r="F642" s="1"/>
    </row>
    <row r="643" spans="3:6" x14ac:dyDescent="0.3">
      <c r="C643" s="1"/>
      <c r="F643" s="1"/>
    </row>
    <row r="644" spans="3:6" x14ac:dyDescent="0.3">
      <c r="C644" s="1"/>
      <c r="F644" s="1"/>
    </row>
    <row r="645" spans="3:6" x14ac:dyDescent="0.3">
      <c r="C645" s="1"/>
      <c r="F645" s="1"/>
    </row>
    <row r="646" spans="3:6" x14ac:dyDescent="0.3">
      <c r="C646" s="1"/>
      <c r="F646" s="1"/>
    </row>
    <row r="647" spans="3:6" x14ac:dyDescent="0.3">
      <c r="C647" s="1"/>
      <c r="F647" s="1"/>
    </row>
    <row r="648" spans="3:6" x14ac:dyDescent="0.3">
      <c r="C648" s="1"/>
      <c r="F648" s="1"/>
    </row>
    <row r="649" spans="3:6" x14ac:dyDescent="0.3">
      <c r="C649" s="1"/>
      <c r="F649" s="1"/>
    </row>
    <row r="650" spans="3:6" x14ac:dyDescent="0.3">
      <c r="C650" s="1"/>
      <c r="F650" s="1"/>
    </row>
    <row r="651" spans="3:6" x14ac:dyDescent="0.3">
      <c r="C651" s="1"/>
      <c r="F651" s="1"/>
    </row>
    <row r="652" spans="3:6" x14ac:dyDescent="0.3">
      <c r="C652" s="1"/>
      <c r="F652" s="1"/>
    </row>
    <row r="653" spans="3:6" x14ac:dyDescent="0.3">
      <c r="C653" s="1"/>
      <c r="F653" s="1"/>
    </row>
    <row r="654" spans="3:6" x14ac:dyDescent="0.3">
      <c r="C654" s="1"/>
      <c r="F654" s="1"/>
    </row>
    <row r="655" spans="3:6" x14ac:dyDescent="0.3">
      <c r="C655" s="1"/>
      <c r="F655" s="1"/>
    </row>
    <row r="656" spans="3:6" x14ac:dyDescent="0.3">
      <c r="C656" s="1"/>
      <c r="F656" s="1"/>
    </row>
    <row r="657" spans="3:6" x14ac:dyDescent="0.3">
      <c r="C657" s="1"/>
      <c r="F657" s="1"/>
    </row>
    <row r="658" spans="3:6" x14ac:dyDescent="0.3">
      <c r="C658" s="1"/>
      <c r="F658" s="1"/>
    </row>
    <row r="659" spans="3:6" x14ac:dyDescent="0.3">
      <c r="C659" s="1"/>
      <c r="F659" s="1"/>
    </row>
    <row r="660" spans="3:6" x14ac:dyDescent="0.3">
      <c r="C660" s="1"/>
      <c r="F660" s="1"/>
    </row>
    <row r="661" spans="3:6" x14ac:dyDescent="0.3">
      <c r="C661" s="1"/>
      <c r="F661" s="1"/>
    </row>
    <row r="662" spans="3:6" x14ac:dyDescent="0.3">
      <c r="C662" s="1"/>
      <c r="F662" s="1"/>
    </row>
    <row r="663" spans="3:6" x14ac:dyDescent="0.3">
      <c r="C663" s="1"/>
      <c r="F663" s="1"/>
    </row>
    <row r="664" spans="3:6" x14ac:dyDescent="0.3">
      <c r="C664" s="1"/>
      <c r="F664" s="1"/>
    </row>
    <row r="665" spans="3:6" x14ac:dyDescent="0.3">
      <c r="C665" s="1"/>
      <c r="F665" s="1"/>
    </row>
    <row r="666" spans="3:6" x14ac:dyDescent="0.3">
      <c r="C666" s="1"/>
      <c r="F666" s="1"/>
    </row>
    <row r="667" spans="3:6" x14ac:dyDescent="0.3">
      <c r="C667" s="1"/>
      <c r="F667" s="1"/>
    </row>
    <row r="668" spans="3:6" x14ac:dyDescent="0.3">
      <c r="C668" s="1"/>
      <c r="F668" s="1"/>
    </row>
    <row r="669" spans="3:6" x14ac:dyDescent="0.3">
      <c r="C669" s="1"/>
      <c r="F669" s="1"/>
    </row>
    <row r="670" spans="3:6" x14ac:dyDescent="0.3">
      <c r="C670" s="1"/>
      <c r="F670" s="1"/>
    </row>
    <row r="671" spans="3:6" x14ac:dyDescent="0.3">
      <c r="C671" s="1"/>
      <c r="F671" s="1"/>
    </row>
    <row r="672" spans="3:6" x14ac:dyDescent="0.3">
      <c r="C672" s="1"/>
      <c r="F672" s="1"/>
    </row>
    <row r="673" spans="3:6" x14ac:dyDescent="0.3">
      <c r="C673" s="1"/>
      <c r="F673" s="1"/>
    </row>
    <row r="674" spans="3:6" x14ac:dyDescent="0.3">
      <c r="C674" s="1"/>
      <c r="F674" s="1"/>
    </row>
    <row r="675" spans="3:6" x14ac:dyDescent="0.3">
      <c r="C675" s="1"/>
      <c r="F675" s="1"/>
    </row>
    <row r="676" spans="3:6" x14ac:dyDescent="0.3">
      <c r="C676" s="1"/>
      <c r="F676" s="1"/>
    </row>
    <row r="677" spans="3:6" x14ac:dyDescent="0.3">
      <c r="C677" s="1"/>
      <c r="F677" s="1"/>
    </row>
    <row r="678" spans="3:6" x14ac:dyDescent="0.3">
      <c r="C678" s="1"/>
      <c r="F678" s="1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198FD-048C-447B-8231-E2E1F8EBAF2F}">
  <dimension ref="A1:AE91"/>
  <sheetViews>
    <sheetView zoomScale="70" zoomScaleNormal="70" workbookViewId="0">
      <selection activeCell="B30" sqref="B30:AE30"/>
    </sheetView>
  </sheetViews>
  <sheetFormatPr defaultRowHeight="13.8" x14ac:dyDescent="0.3"/>
  <cols>
    <col min="1" max="1" width="13.6640625" style="1" customWidth="1"/>
    <col min="2" max="2" width="6" style="1" bestFit="1" customWidth="1"/>
    <col min="3" max="4" width="7.109375" style="1" bestFit="1" customWidth="1"/>
    <col min="5" max="6" width="7.77734375" style="1" bestFit="1" customWidth="1"/>
    <col min="7" max="7" width="7.21875" style="1" bestFit="1" customWidth="1"/>
    <col min="8" max="8" width="7.77734375" style="1" bestFit="1" customWidth="1"/>
    <col min="9" max="11" width="5.5546875" style="1" bestFit="1" customWidth="1"/>
    <col min="12" max="12" width="7.109375" style="1" bestFit="1" customWidth="1"/>
    <col min="13" max="14" width="7.77734375" style="1" bestFit="1" customWidth="1"/>
    <col min="15" max="15" width="8.21875" style="1" bestFit="1" customWidth="1"/>
    <col min="16" max="18" width="7.77734375" style="1" bestFit="1" customWidth="1"/>
    <col min="19" max="19" width="9.6640625" style="1" bestFit="1" customWidth="1"/>
    <col min="20" max="20" width="7.77734375" style="1" bestFit="1" customWidth="1"/>
    <col min="21" max="21" width="7.109375" style="1" bestFit="1" customWidth="1"/>
    <col min="22" max="22" width="7.77734375" style="1" customWidth="1"/>
    <col min="23" max="26" width="8.21875" style="1" bestFit="1" customWidth="1"/>
    <col min="27" max="27" width="7.77734375" style="1" bestFit="1" customWidth="1"/>
    <col min="28" max="28" width="8.21875" style="1" bestFit="1" customWidth="1"/>
    <col min="29" max="29" width="9.6640625" style="1" bestFit="1" customWidth="1"/>
    <col min="30" max="30" width="8.21875" style="1" bestFit="1" customWidth="1"/>
    <col min="31" max="31" width="7.77734375" style="1" bestFit="1" customWidth="1"/>
    <col min="32" max="16384" width="8.88671875" style="1"/>
  </cols>
  <sheetData>
    <row r="1" spans="1:31" ht="14.4" customHeight="1" thickBot="1" x14ac:dyDescent="0.35">
      <c r="A1" s="116" t="s">
        <v>58</v>
      </c>
      <c r="B1" s="118" t="s">
        <v>59</v>
      </c>
      <c r="C1" s="119"/>
      <c r="D1" s="119"/>
      <c r="E1" s="119"/>
      <c r="F1" s="119"/>
      <c r="G1" s="119"/>
      <c r="H1" s="119"/>
      <c r="I1" s="119"/>
      <c r="J1" s="119"/>
      <c r="K1" s="120"/>
      <c r="L1" s="118" t="s">
        <v>60</v>
      </c>
      <c r="M1" s="119"/>
      <c r="N1" s="119"/>
      <c r="O1" s="119"/>
      <c r="P1" s="119"/>
      <c r="Q1" s="119"/>
      <c r="R1" s="119"/>
      <c r="S1" s="119"/>
      <c r="T1" s="119"/>
      <c r="U1" s="120"/>
      <c r="V1" s="118" t="s">
        <v>61</v>
      </c>
      <c r="W1" s="119"/>
      <c r="X1" s="119"/>
      <c r="Y1" s="119"/>
      <c r="Z1" s="119"/>
      <c r="AA1" s="119"/>
      <c r="AB1" s="119"/>
      <c r="AC1" s="119"/>
      <c r="AD1" s="119"/>
      <c r="AE1" s="120"/>
    </row>
    <row r="2" spans="1:31" ht="15" customHeight="1" thickBot="1" x14ac:dyDescent="0.35">
      <c r="A2" s="117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1" ht="15" customHeight="1" x14ac:dyDescent="0.3">
      <c r="A3" s="72" t="s">
        <v>4</v>
      </c>
      <c r="B3" s="57">
        <v>92.584500000000006</v>
      </c>
      <c r="C3" s="58">
        <v>433.78230000000002</v>
      </c>
      <c r="D3" s="58">
        <v>806.34609999999998</v>
      </c>
      <c r="E3" s="58">
        <v>996.85249999999996</v>
      </c>
      <c r="F3" s="58">
        <v>1195.451</v>
      </c>
      <c r="G3" s="58">
        <v>1014.678</v>
      </c>
      <c r="H3" s="58">
        <v>974.86950000000002</v>
      </c>
      <c r="I3" s="58">
        <v>0</v>
      </c>
      <c r="J3" s="58">
        <v>0</v>
      </c>
      <c r="K3" s="58">
        <v>0</v>
      </c>
      <c r="L3" s="58">
        <v>810.06269999999995</v>
      </c>
      <c r="M3" s="58">
        <v>1208.5909999999999</v>
      </c>
      <c r="N3" s="58">
        <v>2154.123</v>
      </c>
      <c r="O3" s="58">
        <v>1854.2439999999999</v>
      </c>
      <c r="P3" s="58">
        <v>1620.84</v>
      </c>
      <c r="Q3" s="58">
        <v>1524.125</v>
      </c>
      <c r="R3" s="58">
        <v>2212.127</v>
      </c>
      <c r="S3" s="58">
        <v>26986.83</v>
      </c>
      <c r="T3" s="58">
        <v>1112.1089999999999</v>
      </c>
      <c r="U3" s="58">
        <v>440.20249999999999</v>
      </c>
      <c r="V3" s="58">
        <v>1340.884</v>
      </c>
      <c r="W3" s="58">
        <v>1698.634</v>
      </c>
      <c r="X3" s="58">
        <v>2149.953</v>
      </c>
      <c r="Y3" s="58">
        <v>2532.8159999999998</v>
      </c>
      <c r="Z3" s="58">
        <v>2158.3000000000002</v>
      </c>
      <c r="AA3" s="58">
        <v>1852.2190000000001</v>
      </c>
      <c r="AB3" s="58">
        <v>2094.6689999999999</v>
      </c>
      <c r="AC3" s="58">
        <v>2268.3789999999999</v>
      </c>
      <c r="AD3" s="58">
        <v>3354.76</v>
      </c>
      <c r="AE3" s="59">
        <v>1413.4839999999999</v>
      </c>
    </row>
    <row r="4" spans="1:31" ht="15" customHeight="1" x14ac:dyDescent="0.3">
      <c r="A4" s="73" t="s">
        <v>5</v>
      </c>
      <c r="B4" s="60">
        <v>64.835459999999998</v>
      </c>
      <c r="C4" s="31">
        <v>306.30650000000003</v>
      </c>
      <c r="D4" s="31">
        <v>508.22890000000001</v>
      </c>
      <c r="E4" s="31">
        <v>783.24850000000004</v>
      </c>
      <c r="F4" s="31">
        <v>830.93430000000001</v>
      </c>
      <c r="G4" s="31">
        <v>554.20600000000002</v>
      </c>
      <c r="H4" s="31">
        <v>601.66459999999995</v>
      </c>
      <c r="I4" s="31">
        <v>0</v>
      </c>
      <c r="J4" s="31">
        <v>0</v>
      </c>
      <c r="K4" s="31">
        <v>0</v>
      </c>
      <c r="L4" s="31">
        <v>757.89239999999995</v>
      </c>
      <c r="M4" s="31">
        <v>1185.1099999999999</v>
      </c>
      <c r="N4" s="31">
        <v>1890.299</v>
      </c>
      <c r="O4" s="31">
        <v>1474.6669999999999</v>
      </c>
      <c r="P4" s="31">
        <v>1405.0830000000001</v>
      </c>
      <c r="Q4" s="31">
        <v>953.39670000000001</v>
      </c>
      <c r="R4" s="31">
        <v>1056.8620000000001</v>
      </c>
      <c r="S4" s="31">
        <v>1519.8979999999999</v>
      </c>
      <c r="T4" s="31">
        <v>543.38400000000001</v>
      </c>
      <c r="U4" s="31">
        <v>280.03629999999998</v>
      </c>
      <c r="V4" s="31">
        <v>1125.1600000000001</v>
      </c>
      <c r="W4" s="31">
        <v>1611.644</v>
      </c>
      <c r="X4" s="31">
        <v>1968.4190000000001</v>
      </c>
      <c r="Y4" s="31">
        <v>2094.64</v>
      </c>
      <c r="Z4" s="31">
        <v>1906.0329999999999</v>
      </c>
      <c r="AA4" s="31">
        <v>1520.4480000000001</v>
      </c>
      <c r="AB4" s="31">
        <v>1555.597</v>
      </c>
      <c r="AC4" s="31">
        <v>1660.001</v>
      </c>
      <c r="AD4" s="31">
        <v>1956.248</v>
      </c>
      <c r="AE4" s="61">
        <v>743.31190000000004</v>
      </c>
    </row>
    <row r="5" spans="1:31" ht="15" customHeight="1" x14ac:dyDescent="0.3">
      <c r="A5" s="73" t="s">
        <v>6</v>
      </c>
      <c r="B5" s="60">
        <v>41.357329999999997</v>
      </c>
      <c r="C5" s="31">
        <v>136.2115</v>
      </c>
      <c r="D5" s="31">
        <v>283.3399</v>
      </c>
      <c r="E5" s="31">
        <v>613.9239</v>
      </c>
      <c r="F5" s="31">
        <v>685.53909999999996</v>
      </c>
      <c r="G5" s="31">
        <v>598.85640000000001</v>
      </c>
      <c r="H5" s="31">
        <v>421.1481</v>
      </c>
      <c r="I5" s="31">
        <v>0</v>
      </c>
      <c r="J5" s="31">
        <v>0</v>
      </c>
      <c r="K5" s="31">
        <v>0</v>
      </c>
      <c r="L5" s="31">
        <v>458.67500000000001</v>
      </c>
      <c r="M5" s="31">
        <v>827.69150000000002</v>
      </c>
      <c r="N5" s="31">
        <v>1322.8109999999999</v>
      </c>
      <c r="O5" s="31">
        <v>1298.923</v>
      </c>
      <c r="P5" s="31">
        <v>1111.223</v>
      </c>
      <c r="Q5" s="31">
        <v>626.52840000000003</v>
      </c>
      <c r="R5" s="31">
        <v>885.85889999999995</v>
      </c>
      <c r="S5" s="31">
        <v>1099.354</v>
      </c>
      <c r="T5" s="31">
        <v>343.26859999999999</v>
      </c>
      <c r="U5" s="31">
        <v>215.8819</v>
      </c>
      <c r="V5" s="31">
        <v>686.98760000000004</v>
      </c>
      <c r="W5" s="31">
        <v>1154.1089999999999</v>
      </c>
      <c r="X5" s="31">
        <v>1353.905</v>
      </c>
      <c r="Y5" s="31">
        <v>1465.874</v>
      </c>
      <c r="Z5" s="31">
        <v>1413.22</v>
      </c>
      <c r="AA5" s="31">
        <v>1087.001</v>
      </c>
      <c r="AB5" s="31">
        <v>1042.7449999999999</v>
      </c>
      <c r="AC5" s="31">
        <v>1361.364</v>
      </c>
      <c r="AD5" s="31">
        <v>1305.6489999999999</v>
      </c>
      <c r="AE5" s="61">
        <v>475.29230000000001</v>
      </c>
    </row>
    <row r="6" spans="1:31" x14ac:dyDescent="0.3">
      <c r="A6" s="73" t="s">
        <v>7</v>
      </c>
      <c r="B6" s="60">
        <v>28.754090000000001</v>
      </c>
      <c r="C6" s="31">
        <v>104.5642</v>
      </c>
      <c r="D6" s="31">
        <v>148.01849999999999</v>
      </c>
      <c r="E6" s="31">
        <v>412.76780000000002</v>
      </c>
      <c r="F6" s="31">
        <v>547.30029999999999</v>
      </c>
      <c r="G6" s="31">
        <v>337.77690000000001</v>
      </c>
      <c r="H6" s="31">
        <v>287.1773</v>
      </c>
      <c r="I6" s="31">
        <v>0</v>
      </c>
      <c r="J6" s="31">
        <v>0</v>
      </c>
      <c r="K6" s="31">
        <v>0</v>
      </c>
      <c r="L6" s="31">
        <v>208.4359</v>
      </c>
      <c r="M6" s="31">
        <v>380.5625</v>
      </c>
      <c r="N6" s="31">
        <v>865.35559999999998</v>
      </c>
      <c r="O6" s="31">
        <v>937.10500000000002</v>
      </c>
      <c r="P6" s="31">
        <v>956.85519999999997</v>
      </c>
      <c r="Q6" s="31">
        <v>633.52760000000001</v>
      </c>
      <c r="R6" s="31">
        <v>725.31730000000005</v>
      </c>
      <c r="S6" s="31">
        <v>976.69820000000004</v>
      </c>
      <c r="T6" s="31">
        <v>260.93880000000001</v>
      </c>
      <c r="U6" s="31">
        <v>184.1722</v>
      </c>
      <c r="V6" s="31">
        <v>496.27159999999998</v>
      </c>
      <c r="W6" s="31">
        <v>881.29269999999997</v>
      </c>
      <c r="X6" s="31">
        <v>1198.6890000000001</v>
      </c>
      <c r="Y6" s="31">
        <v>1365.5650000000001</v>
      </c>
      <c r="Z6" s="31">
        <v>992.5154</v>
      </c>
      <c r="AA6" s="31">
        <v>841.78579999999999</v>
      </c>
      <c r="AB6" s="31">
        <v>729.28710000000001</v>
      </c>
      <c r="AC6" s="31">
        <v>746.04380000000003</v>
      </c>
      <c r="AD6" s="31">
        <v>1284.066</v>
      </c>
      <c r="AE6" s="61">
        <v>278.80579999999998</v>
      </c>
    </row>
    <row r="7" spans="1:31" x14ac:dyDescent="0.3">
      <c r="A7" s="73" t="s">
        <v>8</v>
      </c>
      <c r="B7" s="60">
        <v>23.786460000000002</v>
      </c>
      <c r="C7" s="31">
        <v>76.836690000000004</v>
      </c>
      <c r="D7" s="31">
        <v>127.25530000000001</v>
      </c>
      <c r="E7" s="31">
        <v>290.85399999999998</v>
      </c>
      <c r="F7" s="31">
        <v>453.44740000000002</v>
      </c>
      <c r="G7" s="31">
        <v>328.78730000000002</v>
      </c>
      <c r="H7" s="31">
        <v>238.31319999999999</v>
      </c>
      <c r="I7" s="31">
        <v>0</v>
      </c>
      <c r="J7" s="31">
        <v>0</v>
      </c>
      <c r="K7" s="31">
        <v>0</v>
      </c>
      <c r="L7" s="31">
        <v>122.95869999999999</v>
      </c>
      <c r="M7" s="31">
        <v>286.46839999999997</v>
      </c>
      <c r="N7" s="31">
        <v>616.25199999999995</v>
      </c>
      <c r="O7" s="31">
        <v>793.46879999999999</v>
      </c>
      <c r="P7" s="31">
        <v>785.61159999999995</v>
      </c>
      <c r="Q7" s="31">
        <v>416.82350000000002</v>
      </c>
      <c r="R7" s="31">
        <v>538.91729999999995</v>
      </c>
      <c r="S7" s="31">
        <v>602.72630000000004</v>
      </c>
      <c r="T7" s="31">
        <v>155.04730000000001</v>
      </c>
      <c r="U7" s="31">
        <v>111.40349999999999</v>
      </c>
      <c r="V7" s="31">
        <v>325.9547</v>
      </c>
      <c r="W7" s="31">
        <v>597.54679999999996</v>
      </c>
      <c r="X7" s="31">
        <v>867.90639999999996</v>
      </c>
      <c r="Y7" s="31">
        <v>964.71939999999995</v>
      </c>
      <c r="Z7" s="31">
        <v>707.07399999999996</v>
      </c>
      <c r="AA7" s="31">
        <v>647.09389999999996</v>
      </c>
      <c r="AB7" s="31">
        <v>755.83939999999996</v>
      </c>
      <c r="AC7" s="31">
        <v>688.67169999999999</v>
      </c>
      <c r="AD7" s="31">
        <v>1043.519</v>
      </c>
      <c r="AE7" s="61">
        <v>261.7063</v>
      </c>
    </row>
    <row r="8" spans="1:31" x14ac:dyDescent="0.3">
      <c r="A8" s="73" t="s">
        <v>9</v>
      </c>
      <c r="B8" s="60">
        <v>11.553509999999999</v>
      </c>
      <c r="C8" s="31">
        <v>57.792389999999997</v>
      </c>
      <c r="D8" s="31">
        <v>80.987880000000004</v>
      </c>
      <c r="E8" s="31">
        <v>138.2063</v>
      </c>
      <c r="F8" s="31">
        <v>303.00979999999998</v>
      </c>
      <c r="G8" s="31">
        <v>211.97200000000001</v>
      </c>
      <c r="H8" s="31">
        <v>266.36770000000001</v>
      </c>
      <c r="I8" s="31">
        <v>0</v>
      </c>
      <c r="J8" s="31">
        <v>0</v>
      </c>
      <c r="K8" s="31">
        <v>0</v>
      </c>
      <c r="L8" s="31">
        <v>84.747119999999995</v>
      </c>
      <c r="M8" s="31">
        <v>165.02440000000001</v>
      </c>
      <c r="N8" s="31">
        <v>401.07619999999997</v>
      </c>
      <c r="O8" s="31">
        <v>556.0136</v>
      </c>
      <c r="P8" s="31">
        <v>433.70100000000002</v>
      </c>
      <c r="Q8" s="31">
        <v>254.6925</v>
      </c>
      <c r="R8" s="31">
        <v>371.32060000000001</v>
      </c>
      <c r="S8" s="31">
        <v>400.875</v>
      </c>
      <c r="T8" s="31">
        <v>161.2157</v>
      </c>
      <c r="U8" s="31">
        <v>108.1621</v>
      </c>
      <c r="V8" s="31">
        <v>263.54239999999999</v>
      </c>
      <c r="W8" s="31">
        <v>412.8759</v>
      </c>
      <c r="X8" s="31">
        <v>626.02009999999996</v>
      </c>
      <c r="Y8" s="31">
        <v>770.5104</v>
      </c>
      <c r="Z8" s="31">
        <v>627.54600000000005</v>
      </c>
      <c r="AA8" s="31">
        <v>552.95410000000004</v>
      </c>
      <c r="AB8" s="31">
        <v>394.2867</v>
      </c>
      <c r="AC8" s="31">
        <v>543.22</v>
      </c>
      <c r="AD8" s="31">
        <v>759.0575</v>
      </c>
      <c r="AE8" s="61">
        <v>195.18620000000001</v>
      </c>
    </row>
    <row r="9" spans="1:31" ht="14.4" thickBot="1" x14ac:dyDescent="0.35">
      <c r="A9" s="73" t="s">
        <v>10</v>
      </c>
      <c r="B9" s="60">
        <v>96.00958</v>
      </c>
      <c r="C9" s="31">
        <v>387.80520000000001</v>
      </c>
      <c r="D9" s="31">
        <v>639.14149999999995</v>
      </c>
      <c r="E9" s="31">
        <v>807.9796</v>
      </c>
      <c r="F9" s="31">
        <v>1014.87</v>
      </c>
      <c r="G9" s="31">
        <v>942.28920000000005</v>
      </c>
      <c r="H9" s="31">
        <v>812.81920000000002</v>
      </c>
      <c r="I9" s="31">
        <v>0</v>
      </c>
      <c r="J9" s="31">
        <v>0</v>
      </c>
      <c r="K9" s="31">
        <v>0</v>
      </c>
      <c r="L9" s="31">
        <v>655.64959999999996</v>
      </c>
      <c r="M9" s="31">
        <v>1156.194</v>
      </c>
      <c r="N9" s="31">
        <v>1832.5160000000001</v>
      </c>
      <c r="O9" s="31">
        <v>1719.29</v>
      </c>
      <c r="P9" s="31">
        <v>1715.9949999999999</v>
      </c>
      <c r="Q9" s="31">
        <v>1112.037</v>
      </c>
      <c r="R9" s="31">
        <v>1612.26</v>
      </c>
      <c r="S9" s="31">
        <v>26711.99</v>
      </c>
      <c r="T9" s="31">
        <v>845.91719999999998</v>
      </c>
      <c r="U9" s="31">
        <v>473.3999</v>
      </c>
      <c r="V9" s="31">
        <v>1214.0999999999999</v>
      </c>
      <c r="W9" s="31">
        <v>1778.008</v>
      </c>
      <c r="X9" s="31">
        <v>2003.7940000000001</v>
      </c>
      <c r="Y9" s="31">
        <v>1926.2429999999999</v>
      </c>
      <c r="Z9" s="31">
        <v>2219.422</v>
      </c>
      <c r="AA9" s="31">
        <v>1688.595</v>
      </c>
      <c r="AB9" s="31">
        <v>1577.963</v>
      </c>
      <c r="AC9" s="31">
        <v>1838.739</v>
      </c>
      <c r="AD9" s="31">
        <v>2903.9180000000001</v>
      </c>
      <c r="AE9" s="61">
        <v>984.26170000000002</v>
      </c>
    </row>
    <row r="10" spans="1:31" ht="14.4" thickTop="1" x14ac:dyDescent="0.3">
      <c r="A10" s="74" t="s">
        <v>11</v>
      </c>
      <c r="B10" s="60">
        <v>68.187150000000003</v>
      </c>
      <c r="C10" s="31">
        <v>385.27769999999998</v>
      </c>
      <c r="D10" s="31">
        <v>468.81040000000002</v>
      </c>
      <c r="E10" s="31">
        <v>752.00480000000005</v>
      </c>
      <c r="F10" s="31">
        <v>791.89089999999999</v>
      </c>
      <c r="G10" s="31">
        <v>591.91330000000005</v>
      </c>
      <c r="H10" s="31">
        <v>431.06560000000002</v>
      </c>
      <c r="I10" s="31">
        <v>0</v>
      </c>
      <c r="J10" s="31">
        <v>0</v>
      </c>
      <c r="K10" s="31">
        <v>0</v>
      </c>
      <c r="L10" s="31">
        <v>790.90070000000003</v>
      </c>
      <c r="M10" s="31">
        <v>1204.8440000000001</v>
      </c>
      <c r="N10" s="31">
        <v>1887.559</v>
      </c>
      <c r="O10" s="31">
        <v>1485.645</v>
      </c>
      <c r="P10" s="31">
        <v>1361.0329999999999</v>
      </c>
      <c r="Q10" s="31">
        <v>929.61120000000005</v>
      </c>
      <c r="R10" s="31">
        <v>1209.7449999999999</v>
      </c>
      <c r="S10" s="31">
        <v>1500.7670000000001</v>
      </c>
      <c r="T10" s="31">
        <v>514.84540000000004</v>
      </c>
      <c r="U10" s="31">
        <v>317.91070000000002</v>
      </c>
      <c r="V10" s="31">
        <v>1153.857</v>
      </c>
      <c r="W10" s="31">
        <v>1777.7139999999999</v>
      </c>
      <c r="X10" s="31">
        <v>1870.4449999999999</v>
      </c>
      <c r="Y10" s="31">
        <v>1734.1479999999999</v>
      </c>
      <c r="Z10" s="31">
        <v>1748.38</v>
      </c>
      <c r="AA10" s="31">
        <v>1322.0519999999999</v>
      </c>
      <c r="AB10" s="31">
        <v>1163.941</v>
      </c>
      <c r="AC10" s="31">
        <v>1636.3150000000001</v>
      </c>
      <c r="AD10" s="31">
        <v>1897.925</v>
      </c>
      <c r="AE10" s="61">
        <v>675.09270000000004</v>
      </c>
    </row>
    <row r="11" spans="1:31" x14ac:dyDescent="0.3">
      <c r="A11" s="73" t="s">
        <v>12</v>
      </c>
      <c r="B11" s="60">
        <v>31.163080000000001</v>
      </c>
      <c r="C11" s="31">
        <v>137.15020000000001</v>
      </c>
      <c r="D11" s="31">
        <v>271.69439999999997</v>
      </c>
      <c r="E11" s="31">
        <v>584.31880000000001</v>
      </c>
      <c r="F11" s="31">
        <v>528.14329999999995</v>
      </c>
      <c r="G11" s="31">
        <v>516.42460000000005</v>
      </c>
      <c r="H11" s="31">
        <v>515.89729999999997</v>
      </c>
      <c r="I11" s="31">
        <v>0</v>
      </c>
      <c r="J11" s="31">
        <v>0</v>
      </c>
      <c r="K11" s="31">
        <v>0</v>
      </c>
      <c r="L11" s="31">
        <v>448.80250000000001</v>
      </c>
      <c r="M11" s="31">
        <v>783.13890000000004</v>
      </c>
      <c r="N11" s="31">
        <v>1081.546</v>
      </c>
      <c r="O11" s="31">
        <v>1169.271</v>
      </c>
      <c r="P11" s="31">
        <v>1110.7449999999999</v>
      </c>
      <c r="Q11" s="31">
        <v>724.62210000000005</v>
      </c>
      <c r="R11" s="31">
        <v>818.81629999999996</v>
      </c>
      <c r="S11" s="31">
        <v>1139.473</v>
      </c>
      <c r="T11" s="31">
        <v>325.19940000000003</v>
      </c>
      <c r="U11" s="31">
        <v>242.41200000000001</v>
      </c>
      <c r="V11" s="31">
        <v>714.71289999999999</v>
      </c>
      <c r="W11" s="31">
        <v>1253.5940000000001</v>
      </c>
      <c r="X11" s="31">
        <v>1277.568</v>
      </c>
      <c r="Y11" s="31">
        <v>1687.172</v>
      </c>
      <c r="Z11" s="31">
        <v>1464.625</v>
      </c>
      <c r="AA11" s="31">
        <v>1081.6569999999999</v>
      </c>
      <c r="AB11" s="31">
        <v>957.94709999999998</v>
      </c>
      <c r="AC11" s="31">
        <v>1195.4000000000001</v>
      </c>
      <c r="AD11" s="31">
        <v>1310.587</v>
      </c>
      <c r="AE11" s="61">
        <v>543.04229999999995</v>
      </c>
    </row>
    <row r="12" spans="1:31" x14ac:dyDescent="0.3">
      <c r="A12" s="73" t="s">
        <v>13</v>
      </c>
      <c r="B12" s="60">
        <v>28.945830000000001</v>
      </c>
      <c r="C12" s="31">
        <v>79.906850000000006</v>
      </c>
      <c r="D12" s="31">
        <v>181.5763</v>
      </c>
      <c r="E12" s="31">
        <v>433.78250000000003</v>
      </c>
      <c r="F12" s="31">
        <v>469.24700000000001</v>
      </c>
      <c r="G12" s="31">
        <v>374.4178</v>
      </c>
      <c r="H12" s="31">
        <v>293.59019999999998</v>
      </c>
      <c r="I12" s="31">
        <v>0</v>
      </c>
      <c r="J12" s="31">
        <v>0</v>
      </c>
      <c r="K12" s="31">
        <v>0</v>
      </c>
      <c r="L12" s="31">
        <v>173.3629</v>
      </c>
      <c r="M12" s="31">
        <v>366.30029999999999</v>
      </c>
      <c r="N12" s="31">
        <v>895.28499999999997</v>
      </c>
      <c r="O12" s="31">
        <v>819.86990000000003</v>
      </c>
      <c r="P12" s="31">
        <v>812.58420000000001</v>
      </c>
      <c r="Q12" s="31">
        <v>617.42920000000004</v>
      </c>
      <c r="R12" s="31">
        <v>602.37249999999995</v>
      </c>
      <c r="S12" s="31">
        <v>827.18780000000004</v>
      </c>
      <c r="T12" s="31">
        <v>262.58589999999998</v>
      </c>
      <c r="U12" s="31">
        <v>135.7209</v>
      </c>
      <c r="V12" s="31">
        <v>502.50110000000001</v>
      </c>
      <c r="W12" s="31">
        <v>782.17550000000006</v>
      </c>
      <c r="X12" s="31">
        <v>1158.81</v>
      </c>
      <c r="Y12" s="31">
        <v>1079.038</v>
      </c>
      <c r="Z12" s="31">
        <v>1068.752</v>
      </c>
      <c r="AA12" s="31">
        <v>760.19799999999998</v>
      </c>
      <c r="AB12" s="31">
        <v>662.29870000000005</v>
      </c>
      <c r="AC12" s="31">
        <v>756.77110000000005</v>
      </c>
      <c r="AD12" s="31">
        <v>1198.0809999999999</v>
      </c>
      <c r="AE12" s="61">
        <v>350.66030000000001</v>
      </c>
    </row>
    <row r="13" spans="1:31" x14ac:dyDescent="0.3">
      <c r="A13" s="73" t="s">
        <v>14</v>
      </c>
      <c r="B13" s="60">
        <v>21.815239999999999</v>
      </c>
      <c r="C13" s="31">
        <v>81.010120000000001</v>
      </c>
      <c r="D13" s="31">
        <v>119.21599999999999</v>
      </c>
      <c r="E13" s="31">
        <v>348.96140000000003</v>
      </c>
      <c r="F13" s="31">
        <v>411.2527</v>
      </c>
      <c r="G13" s="31">
        <v>332.86130000000003</v>
      </c>
      <c r="H13" s="31">
        <v>235.27690000000001</v>
      </c>
      <c r="I13" s="31">
        <v>0</v>
      </c>
      <c r="J13" s="31">
        <v>0</v>
      </c>
      <c r="K13" s="31">
        <v>0</v>
      </c>
      <c r="L13" s="31">
        <v>94.092770000000002</v>
      </c>
      <c r="M13" s="31">
        <v>209.60730000000001</v>
      </c>
      <c r="N13" s="31">
        <v>600.43730000000005</v>
      </c>
      <c r="O13" s="31">
        <v>766.24620000000004</v>
      </c>
      <c r="P13" s="31">
        <v>607.02679999999998</v>
      </c>
      <c r="Q13" s="31">
        <v>361.25900000000001</v>
      </c>
      <c r="R13" s="31">
        <v>427.78070000000002</v>
      </c>
      <c r="S13" s="31">
        <v>713.62760000000003</v>
      </c>
      <c r="T13" s="31">
        <v>222.84020000000001</v>
      </c>
      <c r="U13" s="31">
        <v>115.0232</v>
      </c>
      <c r="V13" s="31">
        <v>344.08300000000003</v>
      </c>
      <c r="W13" s="31">
        <v>774.05319999999995</v>
      </c>
      <c r="X13" s="31">
        <v>841.89729999999997</v>
      </c>
      <c r="Y13" s="31">
        <v>987.6934</v>
      </c>
      <c r="Z13" s="31">
        <v>971.18550000000005</v>
      </c>
      <c r="AA13" s="31">
        <v>630.97159999999997</v>
      </c>
      <c r="AB13" s="31">
        <v>396.10680000000002</v>
      </c>
      <c r="AC13" s="31">
        <v>596.60550000000001</v>
      </c>
      <c r="AD13" s="31">
        <v>776.82640000000004</v>
      </c>
      <c r="AE13" s="61">
        <v>223.5806</v>
      </c>
    </row>
    <row r="14" spans="1:31" x14ac:dyDescent="0.3">
      <c r="A14" s="73" t="s">
        <v>15</v>
      </c>
      <c r="B14" s="60">
        <v>11.12448</v>
      </c>
      <c r="C14" s="31">
        <v>48.746209999999998</v>
      </c>
      <c r="D14" s="31">
        <v>108.8737</v>
      </c>
      <c r="E14" s="31">
        <v>161.64529999999999</v>
      </c>
      <c r="F14" s="31">
        <v>365.90640000000002</v>
      </c>
      <c r="G14" s="31">
        <v>234.4639</v>
      </c>
      <c r="H14" s="31">
        <v>136.90270000000001</v>
      </c>
      <c r="I14" s="31">
        <v>0</v>
      </c>
      <c r="J14" s="31">
        <v>0</v>
      </c>
      <c r="K14" s="31">
        <v>0</v>
      </c>
      <c r="L14" s="31">
        <v>89.166529999999995</v>
      </c>
      <c r="M14" s="31">
        <v>161.19730000000001</v>
      </c>
      <c r="N14" s="31">
        <v>423.11180000000002</v>
      </c>
      <c r="O14" s="31">
        <v>486.7473</v>
      </c>
      <c r="P14" s="31">
        <v>515.15470000000005</v>
      </c>
      <c r="Q14" s="31">
        <v>239.05760000000001</v>
      </c>
      <c r="R14" s="31">
        <v>374.10669999999999</v>
      </c>
      <c r="S14" s="31">
        <v>396.2373</v>
      </c>
      <c r="T14" s="31">
        <v>128.8707</v>
      </c>
      <c r="U14" s="31">
        <v>67.282300000000006</v>
      </c>
      <c r="V14" s="31">
        <v>215.2758</v>
      </c>
      <c r="W14" s="31">
        <v>506.87270000000001</v>
      </c>
      <c r="X14" s="31">
        <v>586.84199999999998</v>
      </c>
      <c r="Y14" s="31">
        <v>869.91020000000003</v>
      </c>
      <c r="Z14" s="31">
        <v>757.82399999999996</v>
      </c>
      <c r="AA14" s="31">
        <v>519.22069999999997</v>
      </c>
      <c r="AB14" s="31">
        <v>318.63549999999998</v>
      </c>
      <c r="AC14" s="31">
        <v>526.43380000000002</v>
      </c>
      <c r="AD14" s="31">
        <v>589.11490000000003</v>
      </c>
      <c r="AE14" s="61">
        <v>226.61779999999999</v>
      </c>
    </row>
    <row r="15" spans="1:31" x14ac:dyDescent="0.3">
      <c r="A15" s="73" t="s">
        <v>16</v>
      </c>
      <c r="B15" s="60">
        <v>12.16723</v>
      </c>
      <c r="C15" s="31">
        <v>38.073169999999998</v>
      </c>
      <c r="D15" s="31">
        <v>58.30142</v>
      </c>
      <c r="E15" s="31">
        <v>157.76429999999999</v>
      </c>
      <c r="F15" s="31">
        <v>341.45740000000001</v>
      </c>
      <c r="G15" s="31">
        <v>124.34739999999999</v>
      </c>
      <c r="H15" s="31">
        <v>184.50819999999999</v>
      </c>
      <c r="I15" s="31">
        <v>0</v>
      </c>
      <c r="J15" s="31">
        <v>0</v>
      </c>
      <c r="K15" s="31">
        <v>0</v>
      </c>
      <c r="L15" s="31">
        <v>77.054689999999994</v>
      </c>
      <c r="M15" s="31">
        <v>142.36170000000001</v>
      </c>
      <c r="N15" s="31">
        <v>334.46559999999999</v>
      </c>
      <c r="O15" s="31">
        <v>488.83210000000003</v>
      </c>
      <c r="P15" s="31">
        <v>421.99259999999998</v>
      </c>
      <c r="Q15" s="31">
        <v>288.99419999999998</v>
      </c>
      <c r="R15" s="31">
        <v>413.90469999999999</v>
      </c>
      <c r="S15" s="31">
        <v>374.4117</v>
      </c>
      <c r="T15" s="31">
        <v>112.60760000000001</v>
      </c>
      <c r="U15" s="31">
        <v>50.84619</v>
      </c>
      <c r="V15" s="31">
        <v>177.62280000000001</v>
      </c>
      <c r="W15" s="31">
        <v>287.70389999999998</v>
      </c>
      <c r="X15" s="31">
        <v>484.80790000000002</v>
      </c>
      <c r="Y15" s="31">
        <v>623.63620000000003</v>
      </c>
      <c r="Z15" s="31">
        <v>665.05119999999999</v>
      </c>
      <c r="AA15" s="31">
        <v>461.4633</v>
      </c>
      <c r="AB15" s="31">
        <v>299.64179999999999</v>
      </c>
      <c r="AC15" s="31">
        <v>435.29539999999997</v>
      </c>
      <c r="AD15" s="31">
        <v>426.66180000000003</v>
      </c>
      <c r="AE15" s="61">
        <v>180.66470000000001</v>
      </c>
    </row>
    <row r="16" spans="1:31" ht="14.4" thickBot="1" x14ac:dyDescent="0.35">
      <c r="A16" s="75" t="s">
        <v>17</v>
      </c>
      <c r="B16" s="60">
        <v>99.014099999999999</v>
      </c>
      <c r="C16" s="31">
        <v>450.08409999999998</v>
      </c>
      <c r="D16" s="31">
        <v>790.57569999999998</v>
      </c>
      <c r="E16" s="31">
        <v>979.1703</v>
      </c>
      <c r="F16" s="31">
        <v>1273.569</v>
      </c>
      <c r="G16" s="31">
        <v>884.78989999999999</v>
      </c>
      <c r="H16" s="31">
        <v>763.04679999999996</v>
      </c>
      <c r="I16" s="31">
        <v>0</v>
      </c>
      <c r="J16" s="31">
        <v>0</v>
      </c>
      <c r="K16" s="31">
        <v>0</v>
      </c>
      <c r="L16" s="31">
        <v>743.41139999999996</v>
      </c>
      <c r="M16" s="31">
        <v>1409.3779999999999</v>
      </c>
      <c r="N16" s="31">
        <v>2218.9679999999998</v>
      </c>
      <c r="O16" s="31">
        <v>2103.5439999999999</v>
      </c>
      <c r="P16" s="31">
        <v>2160.1759999999999</v>
      </c>
      <c r="Q16" s="31">
        <v>1382.501</v>
      </c>
      <c r="R16" s="31">
        <v>1587.9739999999999</v>
      </c>
      <c r="S16" s="31">
        <v>2019.1569999999999</v>
      </c>
      <c r="T16" s="31">
        <v>805.58280000000002</v>
      </c>
      <c r="U16" s="31">
        <v>470.971</v>
      </c>
      <c r="V16" s="31">
        <v>1718.6669999999999</v>
      </c>
      <c r="W16" s="31">
        <v>2303.2539999999999</v>
      </c>
      <c r="X16" s="31">
        <v>2765.4870000000001</v>
      </c>
      <c r="Y16" s="31">
        <v>2644.3339999999998</v>
      </c>
      <c r="Z16" s="31">
        <v>2393.8209999999999</v>
      </c>
      <c r="AA16" s="31">
        <v>2110.279</v>
      </c>
      <c r="AB16" s="31">
        <v>2194.4899999999998</v>
      </c>
      <c r="AC16" s="31">
        <v>2308.4160000000002</v>
      </c>
      <c r="AD16" s="31">
        <v>2466.2379999999998</v>
      </c>
      <c r="AE16" s="61">
        <v>1238.902</v>
      </c>
    </row>
    <row r="17" spans="1:31" ht="14.4" thickTop="1" x14ac:dyDescent="0.3">
      <c r="A17" s="74" t="s">
        <v>18</v>
      </c>
      <c r="B17" s="60">
        <v>76.19802</v>
      </c>
      <c r="C17" s="31">
        <v>296.77679999999998</v>
      </c>
      <c r="D17" s="31">
        <v>564.00469999999996</v>
      </c>
      <c r="E17" s="31">
        <v>809.70749999999998</v>
      </c>
      <c r="F17" s="31">
        <v>886.25789999999995</v>
      </c>
      <c r="G17" s="31">
        <v>609.90449999999998</v>
      </c>
      <c r="H17" s="31">
        <v>501.94569999999999</v>
      </c>
      <c r="I17" s="31">
        <v>0</v>
      </c>
      <c r="J17" s="31">
        <v>0</v>
      </c>
      <c r="K17" s="31">
        <v>0</v>
      </c>
      <c r="L17" s="31">
        <v>852.67399999999998</v>
      </c>
      <c r="M17" s="31">
        <v>1279.9690000000001</v>
      </c>
      <c r="N17" s="31">
        <v>1881.7059999999999</v>
      </c>
      <c r="O17" s="31">
        <v>1426.404</v>
      </c>
      <c r="P17" s="31">
        <v>1563.5840000000001</v>
      </c>
      <c r="Q17" s="31">
        <v>1002.088</v>
      </c>
      <c r="R17" s="31">
        <v>1018.244</v>
      </c>
      <c r="S17" s="31">
        <v>1646.231</v>
      </c>
      <c r="T17" s="31">
        <v>565.16499999999996</v>
      </c>
      <c r="U17" s="31">
        <v>296.59460000000001</v>
      </c>
      <c r="V17" s="31">
        <v>1298.133</v>
      </c>
      <c r="W17" s="31">
        <v>2122.0569999999998</v>
      </c>
      <c r="X17" s="31">
        <v>1976.0050000000001</v>
      </c>
      <c r="Y17" s="31">
        <v>2155.6149999999998</v>
      </c>
      <c r="Z17" s="31">
        <v>2082.1509999999998</v>
      </c>
      <c r="AA17" s="31">
        <v>1482.105</v>
      </c>
      <c r="AB17" s="31">
        <v>1317.2260000000001</v>
      </c>
      <c r="AC17" s="31">
        <v>1651.1489999999999</v>
      </c>
      <c r="AD17" s="31">
        <v>2013.653</v>
      </c>
      <c r="AE17" s="61">
        <v>711.46400000000006</v>
      </c>
    </row>
    <row r="18" spans="1:31" x14ac:dyDescent="0.3">
      <c r="A18" s="73" t="s">
        <v>19</v>
      </c>
      <c r="B18" s="60">
        <v>41.265590000000003</v>
      </c>
      <c r="C18" s="31">
        <v>133.33949999999999</v>
      </c>
      <c r="D18" s="31">
        <v>278.94470000000001</v>
      </c>
      <c r="E18" s="31">
        <v>460.45679999999999</v>
      </c>
      <c r="F18" s="31">
        <v>564.89980000000003</v>
      </c>
      <c r="G18" s="31">
        <v>405.76429999999999</v>
      </c>
      <c r="H18" s="31">
        <v>478.20569999999998</v>
      </c>
      <c r="I18" s="31">
        <v>0</v>
      </c>
      <c r="J18" s="31">
        <v>0</v>
      </c>
      <c r="K18" s="31">
        <v>0</v>
      </c>
      <c r="L18" s="31">
        <v>400.67540000000002</v>
      </c>
      <c r="M18" s="31">
        <v>962.0874</v>
      </c>
      <c r="N18" s="31">
        <v>1079.6559999999999</v>
      </c>
      <c r="O18" s="31">
        <v>1260.1679999999999</v>
      </c>
      <c r="P18" s="31">
        <v>1028.671</v>
      </c>
      <c r="Q18" s="31">
        <v>727.71799999999996</v>
      </c>
      <c r="R18" s="31">
        <v>887.22990000000004</v>
      </c>
      <c r="S18" s="31">
        <v>1075.9949999999999</v>
      </c>
      <c r="T18" s="31">
        <v>389.97629999999998</v>
      </c>
      <c r="U18" s="31">
        <v>207.09790000000001</v>
      </c>
      <c r="V18" s="31">
        <v>990.63120000000004</v>
      </c>
      <c r="W18" s="31">
        <v>1128.386</v>
      </c>
      <c r="X18" s="31">
        <v>1319.2829999999999</v>
      </c>
      <c r="Y18" s="31">
        <v>1515.2860000000001</v>
      </c>
      <c r="Z18" s="31">
        <v>1458.6379999999999</v>
      </c>
      <c r="AA18" s="31">
        <v>1217.645</v>
      </c>
      <c r="AB18" s="31">
        <v>806.68340000000001</v>
      </c>
      <c r="AC18" s="31">
        <v>1137.8499999999999</v>
      </c>
      <c r="AD18" s="31">
        <v>1430.38</v>
      </c>
      <c r="AE18" s="61">
        <v>476.00069999999999</v>
      </c>
    </row>
    <row r="19" spans="1:31" x14ac:dyDescent="0.3">
      <c r="A19" s="73" t="s">
        <v>20</v>
      </c>
      <c r="B19" s="60">
        <v>30.343769999999999</v>
      </c>
      <c r="C19" s="31">
        <v>83.275350000000003</v>
      </c>
      <c r="D19" s="31">
        <v>184.07140000000001</v>
      </c>
      <c r="E19" s="31">
        <v>403.09199999999998</v>
      </c>
      <c r="F19" s="31">
        <v>493.52010000000001</v>
      </c>
      <c r="G19" s="31">
        <v>394.1146</v>
      </c>
      <c r="H19" s="31">
        <v>240.64169999999999</v>
      </c>
      <c r="I19" s="31">
        <v>0</v>
      </c>
      <c r="J19" s="31">
        <v>0</v>
      </c>
      <c r="K19" s="31">
        <v>0</v>
      </c>
      <c r="L19" s="31">
        <v>166.3312</v>
      </c>
      <c r="M19" s="31">
        <v>331.76830000000001</v>
      </c>
      <c r="N19" s="31">
        <v>797.9692</v>
      </c>
      <c r="O19" s="31">
        <v>876.79589999999996</v>
      </c>
      <c r="P19" s="31">
        <v>856.64610000000005</v>
      </c>
      <c r="Q19" s="31">
        <v>523.94039999999995</v>
      </c>
      <c r="R19" s="31">
        <v>792.75649999999996</v>
      </c>
      <c r="S19" s="31">
        <v>992.3809</v>
      </c>
      <c r="T19" s="31">
        <v>351.58100000000002</v>
      </c>
      <c r="U19" s="31">
        <v>125.4984</v>
      </c>
      <c r="V19" s="31">
        <v>574.65380000000005</v>
      </c>
      <c r="W19" s="31">
        <v>742.8107</v>
      </c>
      <c r="X19" s="31">
        <v>1281.1379999999999</v>
      </c>
      <c r="Y19" s="31">
        <v>1148.33</v>
      </c>
      <c r="Z19" s="31">
        <v>1097.8910000000001</v>
      </c>
      <c r="AA19" s="31">
        <v>789.50869999999998</v>
      </c>
      <c r="AB19" s="31">
        <v>455.53559999999999</v>
      </c>
      <c r="AC19" s="31">
        <v>836.21169999999995</v>
      </c>
      <c r="AD19" s="31">
        <v>778.04970000000003</v>
      </c>
      <c r="AE19" s="61">
        <v>373.8476</v>
      </c>
    </row>
    <row r="20" spans="1:31" x14ac:dyDescent="0.3">
      <c r="A20" s="73" t="s">
        <v>21</v>
      </c>
      <c r="B20" s="60">
        <v>13.815580000000001</v>
      </c>
      <c r="C20" s="31">
        <v>60.442459999999997</v>
      </c>
      <c r="D20" s="31">
        <v>94.609849999999994</v>
      </c>
      <c r="E20" s="31">
        <v>272.97019999999998</v>
      </c>
      <c r="F20" s="31">
        <v>339.53160000000003</v>
      </c>
      <c r="G20" s="31">
        <v>308.19069999999999</v>
      </c>
      <c r="H20" s="31">
        <v>162.18289999999999</v>
      </c>
      <c r="I20" s="31">
        <v>0</v>
      </c>
      <c r="J20" s="31">
        <v>0</v>
      </c>
      <c r="K20" s="31">
        <v>0</v>
      </c>
      <c r="L20" s="31">
        <v>134.035</v>
      </c>
      <c r="M20" s="31">
        <v>246.29640000000001</v>
      </c>
      <c r="N20" s="31">
        <v>627.22940000000006</v>
      </c>
      <c r="O20" s="31">
        <v>725.77229999999997</v>
      </c>
      <c r="P20" s="31">
        <v>619.00429999999994</v>
      </c>
      <c r="Q20" s="31">
        <v>442.67619999999999</v>
      </c>
      <c r="R20" s="31">
        <v>482.25049999999999</v>
      </c>
      <c r="S20" s="31">
        <v>664.98429999999996</v>
      </c>
      <c r="T20" s="31">
        <v>203.4246</v>
      </c>
      <c r="U20" s="31">
        <v>100.5573</v>
      </c>
      <c r="V20" s="31">
        <v>389.4785</v>
      </c>
      <c r="W20" s="31">
        <v>532.32730000000004</v>
      </c>
      <c r="X20" s="31">
        <v>771.98479999999995</v>
      </c>
      <c r="Y20" s="31">
        <v>834.38030000000003</v>
      </c>
      <c r="Z20" s="31">
        <v>932.12180000000001</v>
      </c>
      <c r="AA20" s="31">
        <v>574.71579999999994</v>
      </c>
      <c r="AB20" s="31">
        <v>439.62950000000001</v>
      </c>
      <c r="AC20" s="31">
        <v>666.41480000000001</v>
      </c>
      <c r="AD20" s="31">
        <v>889.97389999999996</v>
      </c>
      <c r="AE20" s="61">
        <v>277.55410000000001</v>
      </c>
    </row>
    <row r="21" spans="1:31" x14ac:dyDescent="0.3">
      <c r="A21" s="73" t="s">
        <v>22</v>
      </c>
      <c r="B21" s="60">
        <v>9.3773359999999997</v>
      </c>
      <c r="C21" s="31">
        <v>56.667189999999998</v>
      </c>
      <c r="D21" s="31">
        <v>77.192120000000003</v>
      </c>
      <c r="E21" s="31">
        <v>202.10839999999999</v>
      </c>
      <c r="F21" s="31">
        <v>282.46969999999999</v>
      </c>
      <c r="G21" s="31">
        <v>212.00960000000001</v>
      </c>
      <c r="H21" s="31">
        <v>123.1358</v>
      </c>
      <c r="I21" s="31">
        <v>0</v>
      </c>
      <c r="J21" s="31">
        <v>0</v>
      </c>
      <c r="K21" s="31">
        <v>0</v>
      </c>
      <c r="L21" s="31">
        <v>123.485</v>
      </c>
      <c r="M21" s="31">
        <v>143.55359999999999</v>
      </c>
      <c r="N21" s="31">
        <v>500.56479999999999</v>
      </c>
      <c r="O21" s="31">
        <v>467.7765</v>
      </c>
      <c r="P21" s="31">
        <v>595.01440000000002</v>
      </c>
      <c r="Q21" s="31">
        <v>278.25150000000002</v>
      </c>
      <c r="R21" s="31">
        <v>378.56990000000002</v>
      </c>
      <c r="S21" s="31">
        <v>391.85739999999998</v>
      </c>
      <c r="T21" s="31">
        <v>132.809</v>
      </c>
      <c r="U21" s="31">
        <v>69.854939999999999</v>
      </c>
      <c r="V21" s="31">
        <v>289.33850000000001</v>
      </c>
      <c r="W21" s="31">
        <v>368.51569999999998</v>
      </c>
      <c r="X21" s="31">
        <v>618.53110000000004</v>
      </c>
      <c r="Y21" s="31">
        <v>726.947</v>
      </c>
      <c r="Z21" s="31">
        <v>645.52809999999999</v>
      </c>
      <c r="AA21" s="31">
        <v>480.22710000000001</v>
      </c>
      <c r="AB21" s="31">
        <v>429.5333</v>
      </c>
      <c r="AC21" s="31">
        <v>598.01379999999995</v>
      </c>
      <c r="AD21" s="31">
        <v>658.27359999999999</v>
      </c>
      <c r="AE21" s="61">
        <v>204.9315</v>
      </c>
    </row>
    <row r="22" spans="1:31" x14ac:dyDescent="0.3">
      <c r="A22" s="73" t="s">
        <v>23</v>
      </c>
      <c r="B22" s="60">
        <v>13.168200000000001</v>
      </c>
      <c r="C22" s="31">
        <v>28.049289999999999</v>
      </c>
      <c r="D22" s="31">
        <v>57.699770000000001</v>
      </c>
      <c r="E22" s="31">
        <v>113.4442</v>
      </c>
      <c r="F22" s="31">
        <v>223.8022</v>
      </c>
      <c r="G22" s="31">
        <v>180.18129999999999</v>
      </c>
      <c r="H22" s="31">
        <v>111.93729999999999</v>
      </c>
      <c r="I22" s="31">
        <v>0</v>
      </c>
      <c r="J22" s="31">
        <v>0</v>
      </c>
      <c r="K22" s="31">
        <v>0</v>
      </c>
      <c r="L22" s="31">
        <v>71.318700000000007</v>
      </c>
      <c r="M22" s="31">
        <v>110.10380000000001</v>
      </c>
      <c r="N22" s="31">
        <v>277.976</v>
      </c>
      <c r="O22" s="31">
        <v>378.21280000000002</v>
      </c>
      <c r="P22" s="31">
        <v>421.14690000000002</v>
      </c>
      <c r="Q22" s="31">
        <v>216.46430000000001</v>
      </c>
      <c r="R22" s="31">
        <v>206.14750000000001</v>
      </c>
      <c r="S22" s="31">
        <v>401.88490000000002</v>
      </c>
      <c r="T22" s="31">
        <v>108.4392</v>
      </c>
      <c r="U22" s="31">
        <v>40.84834</v>
      </c>
      <c r="V22" s="31">
        <v>221.35499999999999</v>
      </c>
      <c r="W22" s="31">
        <v>226.20910000000001</v>
      </c>
      <c r="X22" s="31">
        <v>466.8845</v>
      </c>
      <c r="Y22" s="31">
        <v>636.09299999999996</v>
      </c>
      <c r="Z22" s="31">
        <v>534.55020000000002</v>
      </c>
      <c r="AA22" s="31">
        <v>363.30959999999999</v>
      </c>
      <c r="AB22" s="31">
        <v>224.83340000000001</v>
      </c>
      <c r="AC22" s="31">
        <v>472.69589999999999</v>
      </c>
      <c r="AD22" s="31">
        <v>381.93920000000003</v>
      </c>
      <c r="AE22" s="61">
        <v>177.13890000000001</v>
      </c>
    </row>
    <row r="23" spans="1:31" x14ac:dyDescent="0.3">
      <c r="A23" s="73" t="s">
        <v>26</v>
      </c>
      <c r="B23" s="60">
        <v>92.317459999999997</v>
      </c>
      <c r="C23" s="31">
        <v>418.02480000000003</v>
      </c>
      <c r="D23" s="31">
        <v>772.62040000000002</v>
      </c>
      <c r="E23" s="31">
        <v>1002.528</v>
      </c>
      <c r="F23" s="31">
        <v>1233.4459999999999</v>
      </c>
      <c r="G23" s="31">
        <v>934.97270000000003</v>
      </c>
      <c r="H23" s="31">
        <v>1064.5139999999999</v>
      </c>
      <c r="I23" s="31">
        <v>0</v>
      </c>
      <c r="J23" s="31">
        <v>0</v>
      </c>
      <c r="K23" s="31">
        <v>0</v>
      </c>
      <c r="L23" s="31">
        <v>824.44979999999998</v>
      </c>
      <c r="M23" s="31">
        <v>1392.559</v>
      </c>
      <c r="N23" s="31">
        <v>2271.3090000000002</v>
      </c>
      <c r="O23" s="31">
        <v>2075.8380000000002</v>
      </c>
      <c r="P23" s="31">
        <v>2133.36</v>
      </c>
      <c r="Q23" s="31">
        <v>1378.0830000000001</v>
      </c>
      <c r="R23" s="31">
        <v>1866.5630000000001</v>
      </c>
      <c r="S23" s="31">
        <v>2267.6370000000002</v>
      </c>
      <c r="T23" s="31">
        <v>855.43209999999999</v>
      </c>
      <c r="U23" s="31">
        <v>466.42140000000001</v>
      </c>
      <c r="V23" s="31">
        <v>1908.4690000000001</v>
      </c>
      <c r="W23" s="31">
        <v>2199.7330000000002</v>
      </c>
      <c r="X23" s="31">
        <v>2555.692</v>
      </c>
      <c r="Y23" s="31">
        <v>2603.9259999999999</v>
      </c>
      <c r="Z23" s="31">
        <v>2535.5329999999999</v>
      </c>
      <c r="AA23" s="31">
        <v>1967.345</v>
      </c>
      <c r="AB23" s="31">
        <v>1701.3330000000001</v>
      </c>
      <c r="AC23" s="31">
        <v>1999.3620000000001</v>
      </c>
      <c r="AD23" s="31">
        <v>3251.6559999999999</v>
      </c>
      <c r="AE23" s="61">
        <v>1244.192</v>
      </c>
    </row>
    <row r="24" spans="1:31" ht="14.4" thickBot="1" x14ac:dyDescent="0.35">
      <c r="A24" s="75" t="s">
        <v>27</v>
      </c>
      <c r="B24" s="60">
        <v>53.059190000000001</v>
      </c>
      <c r="C24" s="31">
        <v>234.43719999999999</v>
      </c>
      <c r="D24" s="31">
        <v>466.49849999999998</v>
      </c>
      <c r="E24" s="31">
        <v>710.81590000000006</v>
      </c>
      <c r="F24" s="31">
        <v>922.44479999999999</v>
      </c>
      <c r="G24" s="31">
        <v>759.75739999999996</v>
      </c>
      <c r="H24" s="31">
        <v>599.64459999999997</v>
      </c>
      <c r="I24" s="31">
        <v>0</v>
      </c>
      <c r="J24" s="31">
        <v>0</v>
      </c>
      <c r="K24" s="31">
        <v>0</v>
      </c>
      <c r="L24" s="31">
        <v>920.30079999999998</v>
      </c>
      <c r="M24" s="31">
        <v>1139.7180000000001</v>
      </c>
      <c r="N24" s="31">
        <v>1924.7239999999999</v>
      </c>
      <c r="O24" s="31">
        <v>1527.9960000000001</v>
      </c>
      <c r="P24" s="31">
        <v>1548.807</v>
      </c>
      <c r="Q24" s="31">
        <v>1019.069</v>
      </c>
      <c r="R24" s="31">
        <v>1065.6890000000001</v>
      </c>
      <c r="S24" s="31">
        <v>1193.0219999999999</v>
      </c>
      <c r="T24" s="31">
        <v>477.12150000000003</v>
      </c>
      <c r="U24" s="31">
        <v>247.39789999999999</v>
      </c>
      <c r="V24" s="31">
        <v>1325.2629999999999</v>
      </c>
      <c r="W24" s="31">
        <v>1975.269</v>
      </c>
      <c r="X24" s="31">
        <v>2085.1709999999998</v>
      </c>
      <c r="Y24" s="31">
        <v>2192.0320000000002</v>
      </c>
      <c r="Z24" s="31">
        <v>2079.4090000000001</v>
      </c>
      <c r="AA24" s="31">
        <v>1518.932</v>
      </c>
      <c r="AB24" s="31">
        <v>1195.6120000000001</v>
      </c>
      <c r="AC24" s="31">
        <v>1463.0650000000001</v>
      </c>
      <c r="AD24" s="31">
        <v>1515.242</v>
      </c>
      <c r="AE24" s="61">
        <v>583.66719999999998</v>
      </c>
    </row>
    <row r="25" spans="1:31" ht="14.4" thickTop="1" x14ac:dyDescent="0.3">
      <c r="A25" s="74" t="s">
        <v>28</v>
      </c>
      <c r="B25" s="60">
        <v>44.271610000000003</v>
      </c>
      <c r="C25" s="31">
        <v>116.33759999999999</v>
      </c>
      <c r="D25" s="31">
        <v>240.33</v>
      </c>
      <c r="E25" s="31">
        <v>471.18950000000001</v>
      </c>
      <c r="F25" s="31">
        <v>643.56619999999998</v>
      </c>
      <c r="G25" s="31">
        <v>457.48500000000001</v>
      </c>
      <c r="H25" s="31">
        <v>421.9461</v>
      </c>
      <c r="I25" s="31">
        <v>0</v>
      </c>
      <c r="J25" s="31">
        <v>0</v>
      </c>
      <c r="K25" s="31">
        <v>0</v>
      </c>
      <c r="L25" s="31">
        <v>431.97710000000001</v>
      </c>
      <c r="M25" s="31">
        <v>713.95950000000005</v>
      </c>
      <c r="N25" s="31">
        <v>1023.33</v>
      </c>
      <c r="O25" s="31">
        <v>1207.241</v>
      </c>
      <c r="P25" s="31">
        <v>1112.789</v>
      </c>
      <c r="Q25" s="31">
        <v>630.34299999999996</v>
      </c>
      <c r="R25" s="31">
        <v>937.26139999999998</v>
      </c>
      <c r="S25" s="31">
        <v>1009.034</v>
      </c>
      <c r="T25" s="31">
        <v>373.03809999999999</v>
      </c>
      <c r="U25" s="31">
        <v>205.45230000000001</v>
      </c>
      <c r="V25" s="31">
        <v>855.03009999999995</v>
      </c>
      <c r="W25" s="31">
        <v>1198.866</v>
      </c>
      <c r="X25" s="31">
        <v>1275.104</v>
      </c>
      <c r="Y25" s="31">
        <v>1310.079</v>
      </c>
      <c r="Z25" s="31">
        <v>1580.9739999999999</v>
      </c>
      <c r="AA25" s="31">
        <v>1033.3969999999999</v>
      </c>
      <c r="AB25" s="31">
        <v>766.47569999999996</v>
      </c>
      <c r="AC25" s="31">
        <v>1265.8810000000001</v>
      </c>
      <c r="AD25" s="31">
        <v>1363.0630000000001</v>
      </c>
      <c r="AE25" s="61">
        <v>437.2799</v>
      </c>
    </row>
    <row r="26" spans="1:31" x14ac:dyDescent="0.3">
      <c r="A26" s="73" t="s">
        <v>29</v>
      </c>
      <c r="B26" s="60">
        <v>27.335170000000002</v>
      </c>
      <c r="C26" s="31">
        <v>81.717699999999994</v>
      </c>
      <c r="D26" s="31">
        <v>132.63030000000001</v>
      </c>
      <c r="E26" s="31">
        <v>345.53089999999997</v>
      </c>
      <c r="F26" s="31">
        <v>449.51830000000001</v>
      </c>
      <c r="G26" s="31">
        <v>309.79090000000002</v>
      </c>
      <c r="H26" s="31">
        <v>239.57570000000001</v>
      </c>
      <c r="I26" s="31">
        <v>0</v>
      </c>
      <c r="J26" s="31">
        <v>0</v>
      </c>
      <c r="K26" s="31">
        <v>0</v>
      </c>
      <c r="L26" s="31">
        <v>128.4906</v>
      </c>
      <c r="M26" s="31">
        <v>416.89159999999998</v>
      </c>
      <c r="N26" s="31">
        <v>707.97029999999995</v>
      </c>
      <c r="O26" s="31">
        <v>905.97720000000004</v>
      </c>
      <c r="P26" s="31">
        <v>764.77890000000002</v>
      </c>
      <c r="Q26" s="31">
        <v>485.09179999999998</v>
      </c>
      <c r="R26" s="31">
        <v>668.50779999999997</v>
      </c>
      <c r="S26" s="31">
        <v>759.52290000000005</v>
      </c>
      <c r="T26" s="31">
        <v>195.4863</v>
      </c>
      <c r="U26" s="31">
        <v>137.64259999999999</v>
      </c>
      <c r="V26" s="31">
        <v>551.07510000000002</v>
      </c>
      <c r="W26" s="31">
        <v>821.8356</v>
      </c>
      <c r="X26" s="31">
        <v>1088.2460000000001</v>
      </c>
      <c r="Y26" s="31">
        <v>1164.1420000000001</v>
      </c>
      <c r="Z26" s="31">
        <v>985.77340000000004</v>
      </c>
      <c r="AA26" s="31">
        <v>841.66560000000004</v>
      </c>
      <c r="AB26" s="31">
        <v>735.41</v>
      </c>
      <c r="AC26" s="31">
        <v>787.53440000000001</v>
      </c>
      <c r="AD26" s="31">
        <v>1035.509</v>
      </c>
      <c r="AE26" s="61">
        <v>277.02749999999997</v>
      </c>
    </row>
    <row r="27" spans="1:31" x14ac:dyDescent="0.3">
      <c r="A27" s="73" t="s">
        <v>30</v>
      </c>
      <c r="B27" s="60">
        <v>15.94591</v>
      </c>
      <c r="C27" s="31">
        <v>53.936549999999997</v>
      </c>
      <c r="D27" s="31">
        <v>102.252</v>
      </c>
      <c r="E27" s="31">
        <v>249.69880000000001</v>
      </c>
      <c r="F27" s="31">
        <v>372.89690000000002</v>
      </c>
      <c r="G27" s="31">
        <v>210.07980000000001</v>
      </c>
      <c r="H27" s="31">
        <v>225.15100000000001</v>
      </c>
      <c r="I27" s="31">
        <v>0</v>
      </c>
      <c r="J27" s="31">
        <v>0</v>
      </c>
      <c r="K27" s="31">
        <v>0</v>
      </c>
      <c r="L27" s="31">
        <v>120.3331</v>
      </c>
      <c r="M27" s="31">
        <v>240.36500000000001</v>
      </c>
      <c r="N27" s="31">
        <v>514.12070000000006</v>
      </c>
      <c r="O27" s="31">
        <v>735.2962</v>
      </c>
      <c r="P27" s="31">
        <v>570.92970000000003</v>
      </c>
      <c r="Q27" s="31">
        <v>355.18720000000002</v>
      </c>
      <c r="R27" s="31">
        <v>534.42930000000001</v>
      </c>
      <c r="S27" s="31">
        <v>460.73</v>
      </c>
      <c r="T27" s="31">
        <v>169.04519999999999</v>
      </c>
      <c r="U27" s="31">
        <v>96.446600000000004</v>
      </c>
      <c r="V27" s="31">
        <v>244.99529999999999</v>
      </c>
      <c r="W27" s="31">
        <v>484.7</v>
      </c>
      <c r="X27" s="31">
        <v>849.46979999999996</v>
      </c>
      <c r="Y27" s="31">
        <v>919.24850000000004</v>
      </c>
      <c r="Z27" s="31">
        <v>884.00480000000005</v>
      </c>
      <c r="AA27" s="31">
        <v>612.85440000000006</v>
      </c>
      <c r="AB27" s="31">
        <v>377.07920000000001</v>
      </c>
      <c r="AC27" s="31">
        <v>326.34350000000001</v>
      </c>
      <c r="AD27" s="31">
        <v>732.61569999999995</v>
      </c>
      <c r="AE27" s="61">
        <v>226.7499</v>
      </c>
    </row>
    <row r="28" spans="1:31" x14ac:dyDescent="0.3">
      <c r="A28" s="73" t="s">
        <v>31</v>
      </c>
      <c r="B28" s="60">
        <v>19.149149999999999</v>
      </c>
      <c r="C28" s="31">
        <v>41.628309999999999</v>
      </c>
      <c r="D28" s="31">
        <v>65.06814</v>
      </c>
      <c r="E28" s="31">
        <v>125.1797</v>
      </c>
      <c r="F28" s="31">
        <v>314.86410000000001</v>
      </c>
      <c r="G28" s="31">
        <v>142.23169999999999</v>
      </c>
      <c r="H28" s="31">
        <v>199.5652</v>
      </c>
      <c r="I28" s="31">
        <v>0</v>
      </c>
      <c r="J28" s="31">
        <v>0</v>
      </c>
      <c r="K28" s="31">
        <v>0</v>
      </c>
      <c r="L28" s="31">
        <v>90.318780000000004</v>
      </c>
      <c r="M28" s="31">
        <v>147.17930000000001</v>
      </c>
      <c r="N28" s="31">
        <v>448.7801</v>
      </c>
      <c r="O28" s="31">
        <v>467.94850000000002</v>
      </c>
      <c r="P28" s="31">
        <v>430.42270000000002</v>
      </c>
      <c r="Q28" s="31">
        <v>297.44779999999997</v>
      </c>
      <c r="R28" s="31">
        <v>252.8304</v>
      </c>
      <c r="S28" s="31">
        <v>447.25299999999999</v>
      </c>
      <c r="T28" s="31">
        <v>139.0273</v>
      </c>
      <c r="U28" s="31">
        <v>69.588390000000004</v>
      </c>
      <c r="V28" s="31">
        <v>175.38509999999999</v>
      </c>
      <c r="W28" s="31">
        <v>410.87729999999999</v>
      </c>
      <c r="X28" s="31">
        <v>590.22950000000003</v>
      </c>
      <c r="Y28" s="31">
        <v>727.61720000000003</v>
      </c>
      <c r="Z28" s="31">
        <v>796.91690000000006</v>
      </c>
      <c r="AA28" s="31">
        <v>364.976</v>
      </c>
      <c r="AB28" s="31">
        <v>462.43169999999998</v>
      </c>
      <c r="AC28" s="31">
        <v>364.18599999999998</v>
      </c>
      <c r="AD28" s="31">
        <v>541.68119999999999</v>
      </c>
      <c r="AE28" s="61">
        <v>240.69749999999999</v>
      </c>
    </row>
    <row r="29" spans="1:31" ht="14.4" thickBot="1" x14ac:dyDescent="0.35">
      <c r="A29" s="73" t="s">
        <v>32</v>
      </c>
      <c r="B29" s="76">
        <v>11.9123</v>
      </c>
      <c r="C29" s="77">
        <v>46.023859999999999</v>
      </c>
      <c r="D29" s="77">
        <v>45.628729999999997</v>
      </c>
      <c r="E29" s="77">
        <v>112.9174</v>
      </c>
      <c r="F29" s="77">
        <v>265.63</v>
      </c>
      <c r="G29" s="77">
        <v>134.9786</v>
      </c>
      <c r="H29" s="77">
        <v>92.179839999999999</v>
      </c>
      <c r="I29" s="77">
        <v>0</v>
      </c>
      <c r="J29" s="77">
        <v>0</v>
      </c>
      <c r="K29" s="77">
        <v>0</v>
      </c>
      <c r="L29" s="77">
        <v>82.069969999999998</v>
      </c>
      <c r="M29" s="77">
        <v>128.55250000000001</v>
      </c>
      <c r="N29" s="77">
        <v>241.55029999999999</v>
      </c>
      <c r="O29" s="77">
        <v>413.77519999999998</v>
      </c>
      <c r="P29" s="77">
        <v>400.73320000000001</v>
      </c>
      <c r="Q29" s="77">
        <v>131.03389999999999</v>
      </c>
      <c r="R29" s="77">
        <v>167.30080000000001</v>
      </c>
      <c r="S29" s="77">
        <v>275.1936</v>
      </c>
      <c r="T29" s="77">
        <v>84.512950000000004</v>
      </c>
      <c r="U29" s="77">
        <v>88.623019999999997</v>
      </c>
      <c r="V29" s="77">
        <v>187.9563</v>
      </c>
      <c r="W29" s="77">
        <v>316.34500000000003</v>
      </c>
      <c r="X29" s="77">
        <v>425.39670000000001</v>
      </c>
      <c r="Y29" s="77">
        <v>698.02670000000001</v>
      </c>
      <c r="Z29" s="77">
        <v>568.70839999999998</v>
      </c>
      <c r="AA29" s="77">
        <v>339.66269999999997</v>
      </c>
      <c r="AB29" s="77">
        <v>210.88</v>
      </c>
      <c r="AC29" s="77">
        <v>307.12529999999998</v>
      </c>
      <c r="AD29" s="77">
        <v>394.42790000000002</v>
      </c>
      <c r="AE29" s="78">
        <v>178.54320000000001</v>
      </c>
    </row>
    <row r="30" spans="1:31" x14ac:dyDescent="0.3">
      <c r="B30" s="1">
        <f>COUNTIF(B3:B29,"&lt;500")</f>
        <v>27</v>
      </c>
      <c r="C30" s="1">
        <f t="shared" ref="C30:AE30" si="0">COUNTIF(C3:C29,"&lt;500")</f>
        <v>27</v>
      </c>
      <c r="D30" s="1">
        <f t="shared" si="0"/>
        <v>21</v>
      </c>
      <c r="E30" s="1">
        <f t="shared" si="0"/>
        <v>17</v>
      </c>
      <c r="F30" s="1">
        <f t="shared" si="0"/>
        <v>14</v>
      </c>
      <c r="G30" s="1">
        <f t="shared" si="0"/>
        <v>17</v>
      </c>
      <c r="H30" s="1">
        <f t="shared" si="0"/>
        <v>19</v>
      </c>
      <c r="I30" s="1">
        <f t="shared" si="0"/>
        <v>27</v>
      </c>
      <c r="J30" s="1">
        <f t="shared" si="0"/>
        <v>27</v>
      </c>
      <c r="K30" s="1">
        <f t="shared" si="0"/>
        <v>27</v>
      </c>
      <c r="L30" s="1">
        <f t="shared" si="0"/>
        <v>19</v>
      </c>
      <c r="M30" s="1">
        <f t="shared" si="0"/>
        <v>15</v>
      </c>
      <c r="N30" s="1">
        <f t="shared" si="0"/>
        <v>6</v>
      </c>
      <c r="O30" s="1">
        <f t="shared" si="0"/>
        <v>6</v>
      </c>
      <c r="P30" s="1">
        <f t="shared" si="0"/>
        <v>5</v>
      </c>
      <c r="Q30" s="1">
        <f t="shared" si="0"/>
        <v>12</v>
      </c>
      <c r="R30" s="1">
        <f t="shared" si="0"/>
        <v>9</v>
      </c>
      <c r="S30" s="1">
        <f t="shared" si="0"/>
        <v>8</v>
      </c>
      <c r="T30" s="1">
        <f t="shared" si="0"/>
        <v>20</v>
      </c>
      <c r="U30" s="1">
        <f t="shared" si="0"/>
        <v>27</v>
      </c>
      <c r="V30" s="1">
        <f t="shared" si="0"/>
        <v>12</v>
      </c>
      <c r="W30" s="1">
        <f t="shared" si="0"/>
        <v>7</v>
      </c>
      <c r="X30" s="1">
        <f t="shared" si="0"/>
        <v>3</v>
      </c>
      <c r="Y30" s="1">
        <f t="shared" si="0"/>
        <v>0</v>
      </c>
      <c r="Z30" s="1">
        <f t="shared" si="0"/>
        <v>0</v>
      </c>
      <c r="AA30" s="1">
        <f t="shared" si="0"/>
        <v>5</v>
      </c>
      <c r="AB30" s="1">
        <f t="shared" si="0"/>
        <v>11</v>
      </c>
      <c r="AC30" s="1">
        <f t="shared" si="0"/>
        <v>5</v>
      </c>
      <c r="AD30" s="1">
        <f t="shared" si="0"/>
        <v>3</v>
      </c>
      <c r="AE30" s="1">
        <f t="shared" si="0"/>
        <v>18</v>
      </c>
    </row>
    <row r="31" spans="1:31" ht="14.4" thickBot="1" x14ac:dyDescent="0.35"/>
    <row r="32" spans="1:31" ht="14.4" customHeight="1" thickBot="1" x14ac:dyDescent="0.35">
      <c r="A32" s="111" t="s">
        <v>67</v>
      </c>
      <c r="B32" s="118" t="s">
        <v>59</v>
      </c>
      <c r="C32" s="119"/>
      <c r="D32" s="119"/>
      <c r="E32" s="119"/>
      <c r="F32" s="119"/>
      <c r="G32" s="119"/>
      <c r="H32" s="119"/>
      <c r="I32" s="119"/>
      <c r="J32" s="119"/>
      <c r="K32" s="120"/>
      <c r="L32" s="118" t="s">
        <v>60</v>
      </c>
      <c r="M32" s="119"/>
      <c r="N32" s="119"/>
      <c r="O32" s="119"/>
      <c r="P32" s="119"/>
      <c r="Q32" s="119"/>
      <c r="R32" s="119"/>
      <c r="S32" s="119"/>
      <c r="T32" s="119"/>
      <c r="U32" s="120"/>
      <c r="V32" s="118" t="s">
        <v>61</v>
      </c>
      <c r="W32" s="119"/>
      <c r="X32" s="119"/>
      <c r="Y32" s="119"/>
      <c r="Z32" s="119"/>
      <c r="AA32" s="119"/>
      <c r="AB32" s="119"/>
      <c r="AC32" s="119"/>
      <c r="AD32" s="119"/>
      <c r="AE32" s="120"/>
    </row>
    <row r="33" spans="1:31" ht="15" customHeight="1" thickBot="1" x14ac:dyDescent="0.35">
      <c r="A33" s="112"/>
      <c r="B33" s="55">
        <v>8.3000000000000007</v>
      </c>
      <c r="C33" s="55">
        <v>9.3000000000000007</v>
      </c>
      <c r="D33" s="55">
        <v>10.3</v>
      </c>
      <c r="E33" s="55">
        <v>11.3</v>
      </c>
      <c r="F33" s="55">
        <v>12.3</v>
      </c>
      <c r="G33" s="55">
        <v>13.3</v>
      </c>
      <c r="H33" s="55">
        <v>14.3</v>
      </c>
      <c r="I33" s="55">
        <v>15.3</v>
      </c>
      <c r="J33" s="55">
        <v>16.3</v>
      </c>
      <c r="K33" s="56">
        <v>17.3</v>
      </c>
      <c r="L33" s="55">
        <v>8.3000000000000007</v>
      </c>
      <c r="M33" s="55">
        <v>9.3000000000000007</v>
      </c>
      <c r="N33" s="55">
        <v>10.3</v>
      </c>
      <c r="O33" s="55">
        <v>11.3</v>
      </c>
      <c r="P33" s="55">
        <v>12.3</v>
      </c>
      <c r="Q33" s="55">
        <v>13.3</v>
      </c>
      <c r="R33" s="55">
        <v>14.3</v>
      </c>
      <c r="S33" s="55">
        <v>15.3</v>
      </c>
      <c r="T33" s="55">
        <v>16.3</v>
      </c>
      <c r="U33" s="56">
        <v>17.3</v>
      </c>
      <c r="V33" s="56">
        <v>7.3</v>
      </c>
      <c r="W33" s="55">
        <v>8.3000000000000007</v>
      </c>
      <c r="X33" s="55">
        <v>9.3000000000000007</v>
      </c>
      <c r="Y33" s="55">
        <v>10.3</v>
      </c>
      <c r="Z33" s="55">
        <v>11.3</v>
      </c>
      <c r="AA33" s="55">
        <v>12.3</v>
      </c>
      <c r="AB33" s="55">
        <v>13.3</v>
      </c>
      <c r="AC33" s="55">
        <v>14.3</v>
      </c>
      <c r="AD33" s="55">
        <v>15.3</v>
      </c>
      <c r="AE33" s="56">
        <v>16.3</v>
      </c>
    </row>
    <row r="34" spans="1:31" ht="15" customHeight="1" x14ac:dyDescent="0.3">
      <c r="A34" s="72" t="s">
        <v>4</v>
      </c>
      <c r="B34" s="57">
        <f>B65*0.9058</f>
        <v>81.244961070000002</v>
      </c>
      <c r="C34" s="58">
        <f t="shared" ref="C34:AE34" si="1">C65*0.9058</f>
        <v>350.58726318000004</v>
      </c>
      <c r="D34" s="58">
        <f t="shared" si="1"/>
        <v>383.92640972000004</v>
      </c>
      <c r="E34" s="58">
        <f t="shared" si="1"/>
        <v>800.15464382000005</v>
      </c>
      <c r="F34" s="58">
        <f t="shared" si="1"/>
        <v>715.21542274000001</v>
      </c>
      <c r="G34" s="58">
        <f t="shared" si="1"/>
        <v>749.87721844000009</v>
      </c>
      <c r="H34" s="58">
        <f t="shared" si="1"/>
        <v>939.62347779999993</v>
      </c>
      <c r="I34" s="58">
        <f t="shared" si="1"/>
        <v>0</v>
      </c>
      <c r="J34" s="58">
        <f t="shared" si="1"/>
        <v>0</v>
      </c>
      <c r="K34" s="58">
        <f t="shared" si="1"/>
        <v>0</v>
      </c>
      <c r="L34" s="58">
        <f t="shared" si="1"/>
        <v>637.73320016000002</v>
      </c>
      <c r="M34" s="58">
        <f t="shared" si="1"/>
        <v>680.35118074000013</v>
      </c>
      <c r="N34" s="58">
        <f t="shared" si="1"/>
        <v>1082.7851678000002</v>
      </c>
      <c r="O34" s="58">
        <f t="shared" si="1"/>
        <v>1578.0304120000001</v>
      </c>
      <c r="P34" s="58">
        <f t="shared" si="1"/>
        <v>1119.4519518000002</v>
      </c>
      <c r="Q34" s="58">
        <f t="shared" si="1"/>
        <v>911.1795462</v>
      </c>
      <c r="R34" s="58">
        <f t="shared" si="1"/>
        <v>1316.5259520000002</v>
      </c>
      <c r="S34" s="58">
        <f t="shared" si="1"/>
        <v>31518.696874000001</v>
      </c>
      <c r="T34" s="58">
        <f t="shared" si="1"/>
        <v>1239.6697277999999</v>
      </c>
      <c r="U34" s="58">
        <f t="shared" si="1"/>
        <v>589.78232208000009</v>
      </c>
      <c r="V34" s="58">
        <f t="shared" si="1"/>
        <v>750.40049910000005</v>
      </c>
      <c r="W34" s="58">
        <f t="shared" si="1"/>
        <v>1117.4908948</v>
      </c>
      <c r="X34" s="58">
        <f t="shared" si="1"/>
        <v>1653.5551102000002</v>
      </c>
      <c r="Y34" s="58">
        <f t="shared" si="1"/>
        <v>1379.7073136000001</v>
      </c>
      <c r="Z34" s="58">
        <f t="shared" si="1"/>
        <v>1495.7665618000001</v>
      </c>
      <c r="AA34" s="58">
        <f t="shared" si="1"/>
        <v>1096.9337638</v>
      </c>
      <c r="AB34" s="58">
        <f t="shared" si="1"/>
        <v>1488.1053054000001</v>
      </c>
      <c r="AC34" s="58">
        <f t="shared" si="1"/>
        <v>37588.725356000003</v>
      </c>
      <c r="AD34" s="58">
        <f t="shared" si="1"/>
        <v>1957.4410464</v>
      </c>
      <c r="AE34" s="59">
        <f t="shared" si="1"/>
        <v>723.20195192000006</v>
      </c>
    </row>
    <row r="35" spans="1:31" ht="15" customHeight="1" x14ac:dyDescent="0.3">
      <c r="A35" s="72" t="s">
        <v>5</v>
      </c>
      <c r="B35" s="60">
        <f t="shared" ref="B35:AE35" si="2">B66*0.9058</f>
        <v>45.448433477999998</v>
      </c>
      <c r="C35" s="31">
        <f t="shared" si="2"/>
        <v>177.3656038</v>
      </c>
      <c r="D35" s="31">
        <f t="shared" si="2"/>
        <v>355.54968848000004</v>
      </c>
      <c r="E35" s="31">
        <f t="shared" si="2"/>
        <v>633.83889422000004</v>
      </c>
      <c r="F35" s="31">
        <f t="shared" si="2"/>
        <v>544.72837356000002</v>
      </c>
      <c r="G35" s="31">
        <f t="shared" si="2"/>
        <v>392.57190840000004</v>
      </c>
      <c r="H35" s="31">
        <f t="shared" si="2"/>
        <v>449.24944484000002</v>
      </c>
      <c r="I35" s="31">
        <f t="shared" si="2"/>
        <v>0</v>
      </c>
      <c r="J35" s="31">
        <f t="shared" si="2"/>
        <v>0</v>
      </c>
      <c r="K35" s="31">
        <f t="shared" si="2"/>
        <v>0</v>
      </c>
      <c r="L35" s="31">
        <f t="shared" si="2"/>
        <v>281.13794674000002</v>
      </c>
      <c r="M35" s="31">
        <f t="shared" si="2"/>
        <v>548.56036046000008</v>
      </c>
      <c r="N35" s="31">
        <f t="shared" si="2"/>
        <v>759.3023391800001</v>
      </c>
      <c r="O35" s="31">
        <f t="shared" si="2"/>
        <v>1260.6507732</v>
      </c>
      <c r="P35" s="31">
        <f t="shared" si="2"/>
        <v>771.76877400000001</v>
      </c>
      <c r="Q35" s="31">
        <f t="shared" si="2"/>
        <v>603.66089909999994</v>
      </c>
      <c r="R35" s="31">
        <f t="shared" si="2"/>
        <v>720.72060340000007</v>
      </c>
      <c r="S35" s="31">
        <f t="shared" si="2"/>
        <v>958.84908280000013</v>
      </c>
      <c r="T35" s="31">
        <f t="shared" si="2"/>
        <v>606.65221301999998</v>
      </c>
      <c r="U35" s="31">
        <f t="shared" si="2"/>
        <v>446.20015972000004</v>
      </c>
      <c r="V35" s="31">
        <f t="shared" si="2"/>
        <v>537.89882272</v>
      </c>
      <c r="W35" s="31">
        <f t="shared" si="2"/>
        <v>681.52690914000004</v>
      </c>
      <c r="X35" s="31">
        <f t="shared" si="2"/>
        <v>1419.3786362000001</v>
      </c>
      <c r="Y35" s="31">
        <f t="shared" si="2"/>
        <v>1105.7354224000001</v>
      </c>
      <c r="Z35" s="31">
        <f t="shared" si="2"/>
        <v>1078.8721118000001</v>
      </c>
      <c r="AA35" s="31">
        <f t="shared" si="2"/>
        <v>754.27071076000004</v>
      </c>
      <c r="AB35" s="31">
        <f t="shared" si="2"/>
        <v>824.05825291999997</v>
      </c>
      <c r="AC35" s="31">
        <f t="shared" si="2"/>
        <v>811.38257830000009</v>
      </c>
      <c r="AD35" s="31">
        <f t="shared" si="2"/>
        <v>1090.5659898000001</v>
      </c>
      <c r="AE35" s="61">
        <f t="shared" si="2"/>
        <v>553.16852738</v>
      </c>
    </row>
    <row r="36" spans="1:31" ht="15" customHeight="1" x14ac:dyDescent="0.3">
      <c r="A36" s="73" t="s">
        <v>6</v>
      </c>
      <c r="B36" s="60">
        <f t="shared" ref="B36:AE36" si="3">B67*0.9058</f>
        <v>23.780438416000003</v>
      </c>
      <c r="C36" s="31">
        <f t="shared" si="3"/>
        <v>89.916573963999994</v>
      </c>
      <c r="D36" s="31">
        <f t="shared" si="3"/>
        <v>214.97894880000001</v>
      </c>
      <c r="E36" s="31">
        <f t="shared" si="3"/>
        <v>440.76101188000001</v>
      </c>
      <c r="F36" s="31">
        <f t="shared" si="3"/>
        <v>364.57154706</v>
      </c>
      <c r="G36" s="31">
        <f t="shared" si="3"/>
        <v>288.49005360000001</v>
      </c>
      <c r="H36" s="31">
        <f t="shared" si="3"/>
        <v>149.28100306000002</v>
      </c>
      <c r="I36" s="31">
        <f t="shared" si="3"/>
        <v>0</v>
      </c>
      <c r="J36" s="31">
        <f t="shared" si="3"/>
        <v>0</v>
      </c>
      <c r="K36" s="31">
        <f t="shared" si="3"/>
        <v>0</v>
      </c>
      <c r="L36" s="31">
        <f t="shared" si="3"/>
        <v>212.42694788</v>
      </c>
      <c r="M36" s="31">
        <f t="shared" si="3"/>
        <v>329.10657850000001</v>
      </c>
      <c r="N36" s="31">
        <f t="shared" si="3"/>
        <v>644.09698863999995</v>
      </c>
      <c r="O36" s="31">
        <f t="shared" si="3"/>
        <v>723.10566538</v>
      </c>
      <c r="P36" s="31">
        <f t="shared" si="3"/>
        <v>698.33058610000012</v>
      </c>
      <c r="Q36" s="31">
        <f t="shared" si="3"/>
        <v>391.61357199999998</v>
      </c>
      <c r="R36" s="31">
        <f t="shared" si="3"/>
        <v>394.94356454000001</v>
      </c>
      <c r="S36" s="31">
        <f t="shared" si="3"/>
        <v>677.34781968000004</v>
      </c>
      <c r="T36" s="31">
        <f t="shared" si="3"/>
        <v>195.83885132</v>
      </c>
      <c r="U36" s="31">
        <f t="shared" si="3"/>
        <v>112.52536008</v>
      </c>
      <c r="V36" s="31">
        <f t="shared" si="3"/>
        <v>365.72254712</v>
      </c>
      <c r="W36" s="31">
        <f t="shared" si="3"/>
        <v>501.40631464000001</v>
      </c>
      <c r="X36" s="31">
        <f t="shared" si="3"/>
        <v>952.80015040000001</v>
      </c>
      <c r="Y36" s="31">
        <f t="shared" si="3"/>
        <v>835.03999096000007</v>
      </c>
      <c r="Z36" s="31">
        <f t="shared" si="3"/>
        <v>1015.7079604</v>
      </c>
      <c r="AA36" s="31">
        <f t="shared" si="3"/>
        <v>658.92122085999995</v>
      </c>
      <c r="AB36" s="31">
        <f t="shared" si="3"/>
        <v>493.46869866000003</v>
      </c>
      <c r="AC36" s="31">
        <f t="shared" si="3"/>
        <v>647.23223418000009</v>
      </c>
      <c r="AD36" s="31">
        <f t="shared" si="3"/>
        <v>645.28494534000004</v>
      </c>
      <c r="AE36" s="61">
        <f t="shared" si="3"/>
        <v>266.29532678000004</v>
      </c>
    </row>
    <row r="37" spans="1:31" ht="15" customHeight="1" x14ac:dyDescent="0.3">
      <c r="A37" s="73" t="s">
        <v>7</v>
      </c>
      <c r="B37" s="60">
        <f t="shared" ref="B37:AE37" si="4">B68*0.9058</f>
        <v>22.446339944000002</v>
      </c>
      <c r="C37" s="31">
        <f t="shared" si="4"/>
        <v>77.89709709600001</v>
      </c>
      <c r="D37" s="31">
        <f t="shared" si="4"/>
        <v>91.977921140000007</v>
      </c>
      <c r="E37" s="31">
        <f t="shared" si="4"/>
        <v>216.54815672000001</v>
      </c>
      <c r="F37" s="31">
        <f t="shared" si="4"/>
        <v>323.42431394000005</v>
      </c>
      <c r="G37" s="31">
        <f t="shared" si="4"/>
        <v>229.45236468000002</v>
      </c>
      <c r="H37" s="31">
        <f t="shared" si="4"/>
        <v>124.65474672000002</v>
      </c>
      <c r="I37" s="31">
        <f t="shared" si="4"/>
        <v>0</v>
      </c>
      <c r="J37" s="31">
        <f t="shared" si="4"/>
        <v>0</v>
      </c>
      <c r="K37" s="31">
        <f t="shared" si="4"/>
        <v>0</v>
      </c>
      <c r="L37" s="31">
        <f t="shared" si="4"/>
        <v>111.04374302000001</v>
      </c>
      <c r="M37" s="31">
        <f t="shared" si="4"/>
        <v>263.68155030000003</v>
      </c>
      <c r="N37" s="31">
        <f t="shared" si="4"/>
        <v>307.92616652000004</v>
      </c>
      <c r="O37" s="31">
        <f t="shared" si="4"/>
        <v>611.11952804000009</v>
      </c>
      <c r="P37" s="31">
        <f t="shared" si="4"/>
        <v>508.69365680000004</v>
      </c>
      <c r="Q37" s="31">
        <f t="shared" si="4"/>
        <v>295.02440422000001</v>
      </c>
      <c r="R37" s="31">
        <f t="shared" si="4"/>
        <v>234.44794226000002</v>
      </c>
      <c r="S37" s="31">
        <f t="shared" si="4"/>
        <v>379.50963834000004</v>
      </c>
      <c r="T37" s="31">
        <f t="shared" si="4"/>
        <v>120.9451334</v>
      </c>
      <c r="U37" s="31">
        <f t="shared" si="4"/>
        <v>73.098685001999996</v>
      </c>
      <c r="V37" s="31">
        <f t="shared" si="4"/>
        <v>134.83068507999999</v>
      </c>
      <c r="W37" s="31">
        <f t="shared" si="4"/>
        <v>383.05149750000004</v>
      </c>
      <c r="X37" s="31">
        <f t="shared" si="4"/>
        <v>690.06978068000001</v>
      </c>
      <c r="Y37" s="31">
        <f t="shared" si="4"/>
        <v>853.93769636000002</v>
      </c>
      <c r="Z37" s="31">
        <f t="shared" si="4"/>
        <v>693.60575214000005</v>
      </c>
      <c r="AA37" s="31">
        <f t="shared" si="4"/>
        <v>398.49031502000003</v>
      </c>
      <c r="AB37" s="31">
        <f t="shared" si="4"/>
        <v>397.14502086000005</v>
      </c>
      <c r="AC37" s="31">
        <f t="shared" si="4"/>
        <v>492.79885955999998</v>
      </c>
      <c r="AD37" s="31">
        <f t="shared" si="4"/>
        <v>571.07827671999996</v>
      </c>
      <c r="AE37" s="61">
        <f t="shared" si="4"/>
        <v>164.32733744000001</v>
      </c>
    </row>
    <row r="38" spans="1:31" x14ac:dyDescent="0.3">
      <c r="A38" s="73" t="s">
        <v>8</v>
      </c>
      <c r="B38" s="60">
        <f t="shared" ref="B38:AE38" si="5">B69*0.9058</f>
        <v>15.932668738000002</v>
      </c>
      <c r="C38" s="31">
        <f t="shared" si="5"/>
        <v>49.360348170000002</v>
      </c>
      <c r="D38" s="31">
        <f t="shared" si="5"/>
        <v>87.800280960000009</v>
      </c>
      <c r="E38" s="31">
        <f t="shared" si="5"/>
        <v>266.99387974000001</v>
      </c>
      <c r="F38" s="31">
        <f t="shared" si="5"/>
        <v>227.97754112000001</v>
      </c>
      <c r="G38" s="31">
        <f t="shared" si="5"/>
        <v>151.58997784000002</v>
      </c>
      <c r="H38" s="31">
        <f t="shared" si="5"/>
        <v>182.02639770000002</v>
      </c>
      <c r="I38" s="31">
        <f t="shared" si="5"/>
        <v>0</v>
      </c>
      <c r="J38" s="31">
        <f t="shared" si="5"/>
        <v>0</v>
      </c>
      <c r="K38" s="31">
        <f t="shared" si="5"/>
        <v>0</v>
      </c>
      <c r="L38" s="31">
        <f t="shared" si="5"/>
        <v>93.908362100000005</v>
      </c>
      <c r="M38" s="31">
        <f t="shared" si="5"/>
        <v>167.04011786000001</v>
      </c>
      <c r="N38" s="31">
        <f t="shared" si="5"/>
        <v>247.51610001999998</v>
      </c>
      <c r="O38" s="31">
        <f t="shared" si="5"/>
        <v>494.46589388000001</v>
      </c>
      <c r="P38" s="31">
        <f t="shared" si="5"/>
        <v>429.80681016</v>
      </c>
      <c r="Q38" s="31">
        <f t="shared" si="5"/>
        <v>211.64524248000001</v>
      </c>
      <c r="R38" s="31">
        <f t="shared" si="5"/>
        <v>293.60012430000006</v>
      </c>
      <c r="S38" s="31">
        <f t="shared" si="5"/>
        <v>320.95546546000003</v>
      </c>
      <c r="T38" s="31">
        <f t="shared" si="5"/>
        <v>239.76281434000001</v>
      </c>
      <c r="U38" s="31">
        <f t="shared" si="5"/>
        <v>59.102734418000004</v>
      </c>
      <c r="V38" s="31">
        <f t="shared" si="5"/>
        <v>170.30779136000001</v>
      </c>
      <c r="W38" s="31">
        <f t="shared" si="5"/>
        <v>198.52454832000001</v>
      </c>
      <c r="X38" s="31">
        <f t="shared" si="5"/>
        <v>596.56232566000006</v>
      </c>
      <c r="Y38" s="31">
        <f t="shared" si="5"/>
        <v>495.02232681999999</v>
      </c>
      <c r="Z38" s="31">
        <f t="shared" si="5"/>
        <v>667.82115876</v>
      </c>
      <c r="AA38" s="31">
        <f t="shared" si="5"/>
        <v>343.91269472000005</v>
      </c>
      <c r="AB38" s="31">
        <f t="shared" si="5"/>
        <v>190.85532087999999</v>
      </c>
      <c r="AC38" s="31">
        <f t="shared" si="5"/>
        <v>358.07333785999998</v>
      </c>
      <c r="AD38" s="31">
        <f t="shared" si="5"/>
        <v>322.83971062000001</v>
      </c>
      <c r="AE38" s="61">
        <f t="shared" si="5"/>
        <v>181.00311544000002</v>
      </c>
    </row>
    <row r="39" spans="1:31" x14ac:dyDescent="0.3">
      <c r="A39" s="73" t="s">
        <v>9</v>
      </c>
      <c r="B39" s="60">
        <f t="shared" ref="B39:AE39" si="6">B70*0.9058</f>
        <v>10.715088636000001</v>
      </c>
      <c r="C39" s="31">
        <f t="shared" si="6"/>
        <v>35.742949522000004</v>
      </c>
      <c r="D39" s="31">
        <f t="shared" si="6"/>
        <v>76.02334110000001</v>
      </c>
      <c r="E39" s="31">
        <f t="shared" si="6"/>
        <v>153.78889792000001</v>
      </c>
      <c r="F39" s="31">
        <f t="shared" si="6"/>
        <v>149.16515124</v>
      </c>
      <c r="G39" s="31">
        <f t="shared" si="6"/>
        <v>96.599856220000007</v>
      </c>
      <c r="H39" s="31">
        <f t="shared" si="6"/>
        <v>123.48082991999999</v>
      </c>
      <c r="I39" s="31">
        <f t="shared" si="6"/>
        <v>0</v>
      </c>
      <c r="J39" s="31">
        <f t="shared" si="6"/>
        <v>0</v>
      </c>
      <c r="K39" s="31">
        <f t="shared" si="6"/>
        <v>0</v>
      </c>
      <c r="L39" s="31">
        <f t="shared" si="6"/>
        <v>44.633231594000002</v>
      </c>
      <c r="M39" s="31">
        <f t="shared" si="6"/>
        <v>62.574421252000008</v>
      </c>
      <c r="N39" s="31">
        <f t="shared" si="6"/>
        <v>191.49843888000001</v>
      </c>
      <c r="O39" s="31">
        <f t="shared" si="6"/>
        <v>292.22638802</v>
      </c>
      <c r="P39" s="31">
        <f t="shared" si="6"/>
        <v>269.36182210000004</v>
      </c>
      <c r="Q39" s="31">
        <f t="shared" si="6"/>
        <v>155.48183811999999</v>
      </c>
      <c r="R39" s="31">
        <f t="shared" si="6"/>
        <v>215.57360650000001</v>
      </c>
      <c r="S39" s="31">
        <f t="shared" si="6"/>
        <v>217.80703756000003</v>
      </c>
      <c r="T39" s="31">
        <f t="shared" si="6"/>
        <v>79.524783464000009</v>
      </c>
      <c r="U39" s="31">
        <f t="shared" si="6"/>
        <v>42.442970962000004</v>
      </c>
      <c r="V39" s="31">
        <f t="shared" si="6"/>
        <v>79.375244942000009</v>
      </c>
      <c r="W39" s="31">
        <f t="shared" si="6"/>
        <v>171.13415270000002</v>
      </c>
      <c r="X39" s="31">
        <f t="shared" si="6"/>
        <v>408.21706716000006</v>
      </c>
      <c r="Y39" s="31">
        <f t="shared" si="6"/>
        <v>389.45577524000004</v>
      </c>
      <c r="Z39" s="31">
        <f t="shared" si="6"/>
        <v>387.79118657999999</v>
      </c>
      <c r="AA39" s="31">
        <f t="shared" si="6"/>
        <v>229.6433979</v>
      </c>
      <c r="AB39" s="31">
        <f t="shared" si="6"/>
        <v>177.84060532000001</v>
      </c>
      <c r="AC39" s="31">
        <f t="shared" si="6"/>
        <v>250.66502313999999</v>
      </c>
      <c r="AD39" s="31">
        <f t="shared" si="6"/>
        <v>206.65999102000004</v>
      </c>
      <c r="AE39" s="61">
        <f t="shared" si="6"/>
        <v>106.72054078000001</v>
      </c>
    </row>
    <row r="40" spans="1:31" x14ac:dyDescent="0.3">
      <c r="A40" s="73" t="s">
        <v>10</v>
      </c>
      <c r="B40" s="60">
        <f t="shared" ref="B40:AE40" si="7">B71*0.9058</f>
        <v>55.348057548</v>
      </c>
      <c r="C40" s="31">
        <f t="shared" si="7"/>
        <v>265.96806124</v>
      </c>
      <c r="D40" s="31">
        <f t="shared" si="7"/>
        <v>393.96167733999999</v>
      </c>
      <c r="E40" s="31">
        <f t="shared" si="7"/>
        <v>664.16870142000005</v>
      </c>
      <c r="F40" s="31">
        <f t="shared" si="7"/>
        <v>733.03658484000005</v>
      </c>
      <c r="G40" s="31">
        <f t="shared" si="7"/>
        <v>739.49665986000002</v>
      </c>
      <c r="H40" s="31">
        <f t="shared" si="7"/>
        <v>949.35720460000005</v>
      </c>
      <c r="I40" s="31">
        <f t="shared" si="7"/>
        <v>0</v>
      </c>
      <c r="J40" s="31">
        <f t="shared" si="7"/>
        <v>0</v>
      </c>
      <c r="K40" s="31">
        <f t="shared" si="7"/>
        <v>0</v>
      </c>
      <c r="L40" s="31">
        <f t="shared" si="7"/>
        <v>397.60199696000001</v>
      </c>
      <c r="M40" s="31">
        <f t="shared" si="7"/>
        <v>615.05885223999996</v>
      </c>
      <c r="N40" s="31">
        <f t="shared" si="7"/>
        <v>705.64800082000011</v>
      </c>
      <c r="O40" s="31">
        <f t="shared" si="7"/>
        <v>1200.7302916000001</v>
      </c>
      <c r="P40" s="31">
        <f t="shared" si="7"/>
        <v>914.98118880000004</v>
      </c>
      <c r="Q40" s="31">
        <f t="shared" si="7"/>
        <v>917.4993128000001</v>
      </c>
      <c r="R40" s="31">
        <f t="shared" si="7"/>
        <v>1467.9114002000001</v>
      </c>
      <c r="S40" s="31">
        <f t="shared" si="7"/>
        <v>31124.990903999998</v>
      </c>
      <c r="T40" s="31">
        <f t="shared" si="7"/>
        <v>1227.0990354</v>
      </c>
      <c r="U40" s="31">
        <f t="shared" si="7"/>
        <v>323.32069042000006</v>
      </c>
      <c r="V40" s="31">
        <f t="shared" si="7"/>
        <v>555.18610630000001</v>
      </c>
      <c r="W40" s="31">
        <f t="shared" si="7"/>
        <v>762.74419802000011</v>
      </c>
      <c r="X40" s="31">
        <f t="shared" si="7"/>
        <v>1140.5670556</v>
      </c>
      <c r="Y40" s="31">
        <f t="shared" si="7"/>
        <v>1058.9689684</v>
      </c>
      <c r="Z40" s="31">
        <f t="shared" si="7"/>
        <v>1255.1724948000001</v>
      </c>
      <c r="AA40" s="31">
        <f t="shared" si="7"/>
        <v>888.75646719999997</v>
      </c>
      <c r="AB40" s="31">
        <f t="shared" si="7"/>
        <v>1201.3190615999999</v>
      </c>
      <c r="AC40" s="31">
        <f t="shared" si="7"/>
        <v>1182.7583138</v>
      </c>
      <c r="AD40" s="31">
        <f t="shared" si="7"/>
        <v>1631.7289534000001</v>
      </c>
      <c r="AE40" s="61">
        <f t="shared" si="7"/>
        <v>602.84586026000011</v>
      </c>
    </row>
    <row r="41" spans="1:31" ht="14.4" thickBot="1" x14ac:dyDescent="0.35">
      <c r="A41" s="73" t="s">
        <v>11</v>
      </c>
      <c r="B41" s="60">
        <f t="shared" ref="B41:AE41" si="8">B72*0.9058</f>
        <v>47.213502532</v>
      </c>
      <c r="C41" s="31">
        <f t="shared" si="8"/>
        <v>216.60757720000001</v>
      </c>
      <c r="D41" s="31">
        <f t="shared" si="8"/>
        <v>319.38064158000003</v>
      </c>
      <c r="E41" s="31">
        <f t="shared" si="8"/>
        <v>607.77314052000008</v>
      </c>
      <c r="F41" s="31">
        <f t="shared" si="8"/>
        <v>498.40476518000008</v>
      </c>
      <c r="G41" s="31">
        <f t="shared" si="8"/>
        <v>703.74654546000011</v>
      </c>
      <c r="H41" s="31">
        <f t="shared" si="8"/>
        <v>440.91853050000003</v>
      </c>
      <c r="I41" s="31">
        <f t="shared" si="8"/>
        <v>0</v>
      </c>
      <c r="J41" s="31">
        <f t="shared" si="8"/>
        <v>0</v>
      </c>
      <c r="K41" s="31">
        <f t="shared" si="8"/>
        <v>0</v>
      </c>
      <c r="L41" s="31">
        <f t="shared" si="8"/>
        <v>312.52835515999999</v>
      </c>
      <c r="M41" s="31">
        <f t="shared" si="8"/>
        <v>606.587086</v>
      </c>
      <c r="N41" s="31">
        <f t="shared" si="8"/>
        <v>741.72311625999998</v>
      </c>
      <c r="O41" s="31">
        <f t="shared" si="8"/>
        <v>1269.3854025999999</v>
      </c>
      <c r="P41" s="31">
        <f t="shared" si="8"/>
        <v>818.11122302000012</v>
      </c>
      <c r="Q41" s="31">
        <f t="shared" si="8"/>
        <v>736.73469450000005</v>
      </c>
      <c r="R41" s="31">
        <f t="shared" si="8"/>
        <v>1065.0631908</v>
      </c>
      <c r="S41" s="31">
        <f t="shared" si="8"/>
        <v>1492.3453552000001</v>
      </c>
      <c r="T41" s="31">
        <f t="shared" si="8"/>
        <v>1096.7942706000001</v>
      </c>
      <c r="U41" s="31">
        <f t="shared" si="8"/>
        <v>294.99197658000003</v>
      </c>
      <c r="V41" s="31">
        <f t="shared" si="8"/>
        <v>558.47334508000006</v>
      </c>
      <c r="W41" s="31">
        <f t="shared" si="8"/>
        <v>666.6511369000001</v>
      </c>
      <c r="X41" s="31">
        <f t="shared" si="8"/>
        <v>1259.0004056</v>
      </c>
      <c r="Y41" s="31">
        <f t="shared" si="8"/>
        <v>988.0031616</v>
      </c>
      <c r="Z41" s="31">
        <f t="shared" si="8"/>
        <v>1148.7844731999999</v>
      </c>
      <c r="AA41" s="31">
        <f t="shared" si="8"/>
        <v>877.36639452000009</v>
      </c>
      <c r="AB41" s="31">
        <f t="shared" si="8"/>
        <v>959.98857920000012</v>
      </c>
      <c r="AC41" s="31">
        <f t="shared" si="8"/>
        <v>984.0466272000001</v>
      </c>
      <c r="AD41" s="31">
        <f t="shared" si="8"/>
        <v>1169.7310981999999</v>
      </c>
      <c r="AE41" s="61">
        <f t="shared" si="8"/>
        <v>489.91270902000002</v>
      </c>
    </row>
    <row r="42" spans="1:31" ht="14.4" thickTop="1" x14ac:dyDescent="0.3">
      <c r="A42" s="74" t="s">
        <v>12</v>
      </c>
      <c r="B42" s="60">
        <f t="shared" ref="B42:AE42" si="9">B73*0.9058</f>
        <v>43.641588928000004</v>
      </c>
      <c r="C42" s="31">
        <f t="shared" si="9"/>
        <v>127.76635087999999</v>
      </c>
      <c r="D42" s="31">
        <f t="shared" si="9"/>
        <v>190.99399886</v>
      </c>
      <c r="E42" s="31">
        <f t="shared" si="9"/>
        <v>488.75663648000005</v>
      </c>
      <c r="F42" s="31">
        <f t="shared" si="9"/>
        <v>351.32847932000004</v>
      </c>
      <c r="G42" s="31">
        <f t="shared" si="9"/>
        <v>356.54090542</v>
      </c>
      <c r="H42" s="31">
        <f t="shared" si="9"/>
        <v>494.21254161999997</v>
      </c>
      <c r="I42" s="31">
        <f t="shared" si="9"/>
        <v>0</v>
      </c>
      <c r="J42" s="31">
        <f t="shared" si="9"/>
        <v>0</v>
      </c>
      <c r="K42" s="31">
        <f t="shared" si="9"/>
        <v>0</v>
      </c>
      <c r="L42" s="31">
        <f t="shared" si="9"/>
        <v>175.96514642000002</v>
      </c>
      <c r="M42" s="31">
        <f t="shared" si="9"/>
        <v>343.10363416000001</v>
      </c>
      <c r="N42" s="31">
        <f t="shared" si="9"/>
        <v>615.89852884000004</v>
      </c>
      <c r="O42" s="31">
        <f t="shared" si="9"/>
        <v>904.13912512000002</v>
      </c>
      <c r="P42" s="31">
        <f t="shared" si="9"/>
        <v>618.17580062000002</v>
      </c>
      <c r="Q42" s="31">
        <f t="shared" si="9"/>
        <v>383.09570054000005</v>
      </c>
      <c r="R42" s="31">
        <f t="shared" si="9"/>
        <v>385.92460452</v>
      </c>
      <c r="S42" s="31">
        <f t="shared" si="9"/>
        <v>826.38769878000005</v>
      </c>
      <c r="T42" s="31">
        <f t="shared" si="9"/>
        <v>779.11707650000005</v>
      </c>
      <c r="U42" s="31">
        <f t="shared" si="9"/>
        <v>178.01877618000003</v>
      </c>
      <c r="V42" s="31">
        <f t="shared" si="9"/>
        <v>427.14402990000002</v>
      </c>
      <c r="W42" s="31">
        <f t="shared" si="9"/>
        <v>621.24528508000003</v>
      </c>
      <c r="X42" s="31">
        <f t="shared" si="9"/>
        <v>1103.8821556</v>
      </c>
      <c r="Y42" s="31">
        <f t="shared" si="9"/>
        <v>743.71931830000005</v>
      </c>
      <c r="Z42" s="31">
        <f t="shared" si="9"/>
        <v>1088.2824680000001</v>
      </c>
      <c r="AA42" s="31">
        <f t="shared" si="9"/>
        <v>563.01276178000012</v>
      </c>
      <c r="AB42" s="31">
        <f t="shared" si="9"/>
        <v>673.30360384000005</v>
      </c>
      <c r="AC42" s="31">
        <f t="shared" si="9"/>
        <v>790.24383311999998</v>
      </c>
      <c r="AD42" s="31">
        <f t="shared" si="9"/>
        <v>728.08095304000005</v>
      </c>
      <c r="AE42" s="61">
        <f t="shared" si="9"/>
        <v>301.22369942</v>
      </c>
    </row>
    <row r="43" spans="1:31" x14ac:dyDescent="0.3">
      <c r="A43" s="73" t="s">
        <v>13</v>
      </c>
      <c r="B43" s="60">
        <f t="shared" ref="B43:AE43" si="10">B74*0.9058</f>
        <v>21.286626088000002</v>
      </c>
      <c r="C43" s="31">
        <f t="shared" si="10"/>
        <v>87.090695355999998</v>
      </c>
      <c r="D43" s="31">
        <f t="shared" si="10"/>
        <v>99.609739040000008</v>
      </c>
      <c r="E43" s="31">
        <f t="shared" si="10"/>
        <v>327.32659092</v>
      </c>
      <c r="F43" s="31">
        <f t="shared" si="10"/>
        <v>364.43522416000002</v>
      </c>
      <c r="G43" s="31">
        <f t="shared" si="10"/>
        <v>227.06603458000004</v>
      </c>
      <c r="H43" s="31">
        <f t="shared" si="10"/>
        <v>142.1530817</v>
      </c>
      <c r="I43" s="31">
        <f t="shared" si="10"/>
        <v>0</v>
      </c>
      <c r="J43" s="31">
        <f t="shared" si="10"/>
        <v>0</v>
      </c>
      <c r="K43" s="31">
        <f t="shared" si="10"/>
        <v>0</v>
      </c>
      <c r="L43" s="31">
        <f t="shared" si="10"/>
        <v>113.8853282</v>
      </c>
      <c r="M43" s="31">
        <f t="shared" si="10"/>
        <v>279.85415640000002</v>
      </c>
      <c r="N43" s="31">
        <f t="shared" si="10"/>
        <v>394.91711518</v>
      </c>
      <c r="O43" s="31">
        <f t="shared" si="10"/>
        <v>700.38041150000004</v>
      </c>
      <c r="P43" s="31">
        <f t="shared" si="10"/>
        <v>543.47492752000005</v>
      </c>
      <c r="Q43" s="31">
        <f t="shared" si="10"/>
        <v>286.96468640000001</v>
      </c>
      <c r="R43" s="31">
        <f t="shared" si="10"/>
        <v>274.38439252000001</v>
      </c>
      <c r="S43" s="31">
        <f t="shared" si="10"/>
        <v>413.55965672000002</v>
      </c>
      <c r="T43" s="31">
        <f t="shared" si="10"/>
        <v>155.61453782000001</v>
      </c>
      <c r="U43" s="31">
        <f t="shared" si="10"/>
        <v>88.169294821999998</v>
      </c>
      <c r="V43" s="31">
        <f t="shared" si="10"/>
        <v>247.75713340000004</v>
      </c>
      <c r="W43" s="31">
        <f t="shared" si="10"/>
        <v>457.59059472000001</v>
      </c>
      <c r="X43" s="31">
        <f t="shared" si="10"/>
        <v>659.40129486000012</v>
      </c>
      <c r="Y43" s="31">
        <f t="shared" si="10"/>
        <v>871.50016198000003</v>
      </c>
      <c r="Z43" s="31">
        <f t="shared" si="10"/>
        <v>739.99376290000009</v>
      </c>
      <c r="AA43" s="31">
        <f t="shared" si="10"/>
        <v>415.47832228000004</v>
      </c>
      <c r="AB43" s="31">
        <f t="shared" si="10"/>
        <v>321.78997900000002</v>
      </c>
      <c r="AC43" s="31">
        <f t="shared" si="10"/>
        <v>305.76728279999998</v>
      </c>
      <c r="AD43" s="31">
        <f t="shared" si="10"/>
        <v>509.04891156000002</v>
      </c>
      <c r="AE43" s="61">
        <f t="shared" si="10"/>
        <v>227.69158006000001</v>
      </c>
    </row>
    <row r="44" spans="1:31" x14ac:dyDescent="0.3">
      <c r="A44" s="73" t="s">
        <v>14</v>
      </c>
      <c r="B44" s="60">
        <f t="shared" ref="B44:AE44" si="11">B75*0.9058</f>
        <v>12.097765162000002</v>
      </c>
      <c r="C44" s="31">
        <f t="shared" si="11"/>
        <v>86.342006366000007</v>
      </c>
      <c r="D44" s="31">
        <f t="shared" si="11"/>
        <v>58.125811001999999</v>
      </c>
      <c r="E44" s="31">
        <f t="shared" si="11"/>
        <v>257.25526162</v>
      </c>
      <c r="F44" s="31">
        <f t="shared" si="11"/>
        <v>216.10712270000002</v>
      </c>
      <c r="G44" s="31">
        <f t="shared" si="11"/>
        <v>239.97413748000002</v>
      </c>
      <c r="H44" s="31">
        <f t="shared" si="11"/>
        <v>112.70769762</v>
      </c>
      <c r="I44" s="31">
        <f t="shared" si="11"/>
        <v>0</v>
      </c>
      <c r="J44" s="31">
        <f t="shared" si="11"/>
        <v>0</v>
      </c>
      <c r="K44" s="31">
        <f t="shared" si="11"/>
        <v>0</v>
      </c>
      <c r="L44" s="31">
        <f t="shared" si="11"/>
        <v>132.42288752000002</v>
      </c>
      <c r="M44" s="31">
        <f t="shared" si="11"/>
        <v>108.93123626000001</v>
      </c>
      <c r="N44" s="31">
        <f t="shared" si="11"/>
        <v>319.84504523999999</v>
      </c>
      <c r="O44" s="31">
        <f t="shared" si="11"/>
        <v>633.91634012000009</v>
      </c>
      <c r="P44" s="31">
        <f t="shared" si="11"/>
        <v>423.86168244000004</v>
      </c>
      <c r="Q44" s="31">
        <f t="shared" si="11"/>
        <v>246.21491832000001</v>
      </c>
      <c r="R44" s="31">
        <f t="shared" si="11"/>
        <v>221.26809936000001</v>
      </c>
      <c r="S44" s="31">
        <f t="shared" si="11"/>
        <v>321.03064685999999</v>
      </c>
      <c r="T44" s="31">
        <f t="shared" si="11"/>
        <v>108.83965988000001</v>
      </c>
      <c r="U44" s="31">
        <f t="shared" si="11"/>
        <v>60.933374334</v>
      </c>
      <c r="V44" s="31">
        <f t="shared" si="11"/>
        <v>161.09508072</v>
      </c>
      <c r="W44" s="31">
        <f t="shared" si="11"/>
        <v>365.62716638000001</v>
      </c>
      <c r="X44" s="31">
        <f t="shared" si="11"/>
        <v>514.10336614000005</v>
      </c>
      <c r="Y44" s="31">
        <f t="shared" si="11"/>
        <v>536.11801992000005</v>
      </c>
      <c r="Z44" s="31">
        <f t="shared" si="11"/>
        <v>622.82255462000001</v>
      </c>
      <c r="AA44" s="31">
        <f t="shared" si="11"/>
        <v>328.37949284000001</v>
      </c>
      <c r="AB44" s="31">
        <f t="shared" si="11"/>
        <v>252.51937690000003</v>
      </c>
      <c r="AC44" s="31">
        <f t="shared" si="11"/>
        <v>454.24402603999999</v>
      </c>
      <c r="AD44" s="31">
        <f t="shared" si="11"/>
        <v>476.63585494</v>
      </c>
      <c r="AE44" s="61">
        <f t="shared" si="11"/>
        <v>184.21281773999999</v>
      </c>
    </row>
    <row r="45" spans="1:31" x14ac:dyDescent="0.3">
      <c r="A45" s="73" t="s">
        <v>15</v>
      </c>
      <c r="B45" s="60">
        <f t="shared" ref="B45:AE45" si="12">B76*0.9058</f>
        <v>9.9777764940000004</v>
      </c>
      <c r="C45" s="31">
        <f t="shared" si="12"/>
        <v>30.294308897999997</v>
      </c>
      <c r="D45" s="31">
        <f t="shared" si="12"/>
        <v>92.782724439999996</v>
      </c>
      <c r="E45" s="31">
        <f t="shared" si="12"/>
        <v>233.59658084</v>
      </c>
      <c r="F45" s="31">
        <f t="shared" si="12"/>
        <v>144.47464710000003</v>
      </c>
      <c r="G45" s="31">
        <f t="shared" si="12"/>
        <v>167.30443030000001</v>
      </c>
      <c r="H45" s="31">
        <f t="shared" si="12"/>
        <v>65.486912455999999</v>
      </c>
      <c r="I45" s="31">
        <f t="shared" si="12"/>
        <v>0</v>
      </c>
      <c r="J45" s="31">
        <f t="shared" si="12"/>
        <v>0</v>
      </c>
      <c r="K45" s="31">
        <f t="shared" si="12"/>
        <v>0</v>
      </c>
      <c r="L45" s="31">
        <f t="shared" si="12"/>
        <v>73.040134089999995</v>
      </c>
      <c r="M45" s="31">
        <f t="shared" si="12"/>
        <v>85.016775676000009</v>
      </c>
      <c r="N45" s="31">
        <f t="shared" si="12"/>
        <v>261.33570945999998</v>
      </c>
      <c r="O45" s="31">
        <f t="shared" si="12"/>
        <v>379.14206470000005</v>
      </c>
      <c r="P45" s="31">
        <f t="shared" si="12"/>
        <v>340.50670556000006</v>
      </c>
      <c r="Q45" s="31">
        <f t="shared" si="12"/>
        <v>266.55963922000001</v>
      </c>
      <c r="R45" s="31">
        <f t="shared" si="12"/>
        <v>170.76848124000003</v>
      </c>
      <c r="S45" s="31">
        <f t="shared" si="12"/>
        <v>323.50719464000002</v>
      </c>
      <c r="T45" s="31">
        <f t="shared" si="12"/>
        <v>103.63937150000001</v>
      </c>
      <c r="U45" s="31">
        <f t="shared" si="12"/>
        <v>44.285078306000003</v>
      </c>
      <c r="V45" s="31">
        <f t="shared" si="12"/>
        <v>88.698798327999995</v>
      </c>
      <c r="W45" s="31">
        <f t="shared" si="12"/>
        <v>272.75404310000005</v>
      </c>
      <c r="X45" s="31">
        <f t="shared" si="12"/>
        <v>383.68293068000003</v>
      </c>
      <c r="Y45" s="31">
        <f t="shared" si="12"/>
        <v>542.6973888</v>
      </c>
      <c r="Z45" s="31">
        <f t="shared" si="12"/>
        <v>478.85171348000006</v>
      </c>
      <c r="AA45" s="31">
        <f t="shared" si="12"/>
        <v>240.14605832000004</v>
      </c>
      <c r="AB45" s="31">
        <f t="shared" si="12"/>
        <v>155.91888662000002</v>
      </c>
      <c r="AC45" s="31">
        <f t="shared" si="12"/>
        <v>274.29127628000003</v>
      </c>
      <c r="AD45" s="31">
        <f t="shared" si="12"/>
        <v>311.29501788000005</v>
      </c>
      <c r="AE45" s="61">
        <f t="shared" si="12"/>
        <v>129.90983599999998</v>
      </c>
    </row>
    <row r="46" spans="1:31" x14ac:dyDescent="0.3">
      <c r="A46" s="73" t="s">
        <v>16</v>
      </c>
      <c r="B46" s="60">
        <f t="shared" ref="B46:AE46" si="13">B77*0.9058</f>
        <v>7.8358330456000003</v>
      </c>
      <c r="C46" s="31">
        <f t="shared" si="13"/>
        <v>17.691333786000001</v>
      </c>
      <c r="D46" s="31">
        <f t="shared" si="13"/>
        <v>49.082367208000001</v>
      </c>
      <c r="E46" s="31">
        <f t="shared" si="13"/>
        <v>219.62407236000001</v>
      </c>
      <c r="F46" s="31">
        <f t="shared" si="13"/>
        <v>125.72132621999999</v>
      </c>
      <c r="G46" s="31">
        <f t="shared" si="13"/>
        <v>144.05444648</v>
      </c>
      <c r="H46" s="31">
        <f t="shared" si="13"/>
        <v>56.254147404000001</v>
      </c>
      <c r="I46" s="31">
        <f t="shared" si="13"/>
        <v>0</v>
      </c>
      <c r="J46" s="31">
        <f t="shared" si="13"/>
        <v>0</v>
      </c>
      <c r="K46" s="31">
        <f t="shared" si="13"/>
        <v>0</v>
      </c>
      <c r="L46" s="31">
        <f t="shared" si="13"/>
        <v>49.738673656000003</v>
      </c>
      <c r="M46" s="31">
        <f t="shared" si="13"/>
        <v>92.933902459999999</v>
      </c>
      <c r="N46" s="31">
        <f t="shared" si="13"/>
        <v>156.76490382000003</v>
      </c>
      <c r="O46" s="31">
        <f t="shared" si="13"/>
        <v>267.86625572000003</v>
      </c>
      <c r="P46" s="31">
        <f t="shared" si="13"/>
        <v>306.75931496000004</v>
      </c>
      <c r="Q46" s="31">
        <f t="shared" si="13"/>
        <v>147.70255598</v>
      </c>
      <c r="R46" s="31">
        <f t="shared" si="13"/>
        <v>155.77468326000002</v>
      </c>
      <c r="S46" s="31">
        <f t="shared" si="13"/>
        <v>182.74678044000001</v>
      </c>
      <c r="T46" s="31">
        <f t="shared" si="13"/>
        <v>63.284894539999996</v>
      </c>
      <c r="U46" s="31">
        <f t="shared" si="13"/>
        <v>44.171146782000001</v>
      </c>
      <c r="V46" s="31">
        <f t="shared" si="13"/>
        <v>83.893438748000008</v>
      </c>
      <c r="W46" s="31">
        <f t="shared" si="13"/>
        <v>151.6739455</v>
      </c>
      <c r="X46" s="31">
        <f t="shared" si="13"/>
        <v>409.52721628</v>
      </c>
      <c r="Y46" s="31">
        <f t="shared" si="13"/>
        <v>332.84572090000006</v>
      </c>
      <c r="Z46" s="31">
        <f t="shared" si="13"/>
        <v>446.96565130000005</v>
      </c>
      <c r="AA46" s="31">
        <f t="shared" si="13"/>
        <v>187.52795516</v>
      </c>
      <c r="AB46" s="31">
        <f t="shared" si="13"/>
        <v>182.46670708000002</v>
      </c>
      <c r="AC46" s="31">
        <f t="shared" si="13"/>
        <v>173.66051948</v>
      </c>
      <c r="AD46" s="31">
        <f t="shared" si="13"/>
        <v>194.17344744000002</v>
      </c>
      <c r="AE46" s="61">
        <f t="shared" si="13"/>
        <v>114.45924308000001</v>
      </c>
    </row>
    <row r="47" spans="1:31" x14ac:dyDescent="0.3">
      <c r="A47" s="73" t="s">
        <v>17</v>
      </c>
      <c r="B47" s="60">
        <f t="shared" ref="B47:AE47" si="14">B78*0.9058</f>
        <v>47.468385594000004</v>
      </c>
      <c r="C47" s="31">
        <f t="shared" si="14"/>
        <v>173.91740436000001</v>
      </c>
      <c r="D47" s="31">
        <f t="shared" si="14"/>
        <v>320.55410548000003</v>
      </c>
      <c r="E47" s="31">
        <f t="shared" si="14"/>
        <v>651.42717514000003</v>
      </c>
      <c r="F47" s="31">
        <f t="shared" si="14"/>
        <v>615.60568369999999</v>
      </c>
      <c r="G47" s="31">
        <f t="shared" si="14"/>
        <v>784.05794376000006</v>
      </c>
      <c r="H47" s="31">
        <f t="shared" si="14"/>
        <v>719.92793782000001</v>
      </c>
      <c r="I47" s="31">
        <f t="shared" si="14"/>
        <v>0</v>
      </c>
      <c r="J47" s="31">
        <f t="shared" si="14"/>
        <v>0</v>
      </c>
      <c r="K47" s="31">
        <f t="shared" si="14"/>
        <v>0</v>
      </c>
      <c r="L47" s="31">
        <f t="shared" si="14"/>
        <v>473.72234924000003</v>
      </c>
      <c r="M47" s="31">
        <f t="shared" si="14"/>
        <v>491.57150056000006</v>
      </c>
      <c r="N47" s="31">
        <f t="shared" si="14"/>
        <v>616.36084916000004</v>
      </c>
      <c r="O47" s="31">
        <f t="shared" si="14"/>
        <v>966.87447080000004</v>
      </c>
      <c r="P47" s="31">
        <f t="shared" si="14"/>
        <v>886.24794468000005</v>
      </c>
      <c r="Q47" s="31">
        <f t="shared" si="14"/>
        <v>712.09947074000002</v>
      </c>
      <c r="R47" s="31">
        <f t="shared" si="14"/>
        <v>934.91150619999996</v>
      </c>
      <c r="S47" s="31">
        <f t="shared" si="14"/>
        <v>1404.8496042000002</v>
      </c>
      <c r="T47" s="31">
        <f t="shared" si="14"/>
        <v>609.20285524000008</v>
      </c>
      <c r="U47" s="31">
        <f t="shared" si="14"/>
        <v>322.13354894000003</v>
      </c>
      <c r="V47" s="31">
        <f t="shared" si="14"/>
        <v>582.53574091999997</v>
      </c>
      <c r="W47" s="31">
        <f t="shared" si="14"/>
        <v>810.40386139999998</v>
      </c>
      <c r="X47" s="31">
        <f t="shared" si="14"/>
        <v>1270.2431952000002</v>
      </c>
      <c r="Y47" s="31">
        <f t="shared" si="14"/>
        <v>1174.7673462000002</v>
      </c>
      <c r="Z47" s="31">
        <f t="shared" si="14"/>
        <v>1097.3214462000001</v>
      </c>
      <c r="AA47" s="31">
        <f t="shared" si="14"/>
        <v>721.39569614000004</v>
      </c>
      <c r="AB47" s="31">
        <f t="shared" si="14"/>
        <v>907.5599694</v>
      </c>
      <c r="AC47" s="31">
        <f t="shared" si="14"/>
        <v>1020.8293536</v>
      </c>
      <c r="AD47" s="31">
        <f t="shared" si="14"/>
        <v>1296.3999818</v>
      </c>
      <c r="AE47" s="61">
        <f t="shared" si="14"/>
        <v>666.82314831999997</v>
      </c>
    </row>
    <row r="48" spans="1:31" ht="14.4" thickBot="1" x14ac:dyDescent="0.35">
      <c r="A48" s="75" t="s">
        <v>18</v>
      </c>
      <c r="B48" s="60">
        <f t="shared" ref="B48:AE48" si="15">B79*0.9058</f>
        <v>52.909589600000004</v>
      </c>
      <c r="C48" s="31">
        <f t="shared" si="15"/>
        <v>167.96385270000002</v>
      </c>
      <c r="D48" s="31">
        <f t="shared" si="15"/>
        <v>287.46233291999999</v>
      </c>
      <c r="E48" s="31">
        <f t="shared" si="15"/>
        <v>572.88824627999998</v>
      </c>
      <c r="F48" s="31">
        <f t="shared" si="15"/>
        <v>511.87808727999999</v>
      </c>
      <c r="G48" s="31">
        <f t="shared" si="15"/>
        <v>590.47661777999997</v>
      </c>
      <c r="H48" s="31">
        <f t="shared" si="15"/>
        <v>512.8037243</v>
      </c>
      <c r="I48" s="31">
        <f t="shared" si="15"/>
        <v>0</v>
      </c>
      <c r="J48" s="31">
        <f t="shared" si="15"/>
        <v>0</v>
      </c>
      <c r="K48" s="31">
        <f t="shared" si="15"/>
        <v>0</v>
      </c>
      <c r="L48" s="31">
        <f t="shared" si="15"/>
        <v>387.91211088</v>
      </c>
      <c r="M48" s="31">
        <f t="shared" si="15"/>
        <v>546.73553578000008</v>
      </c>
      <c r="N48" s="31">
        <f t="shared" si="15"/>
        <v>672.00785694000012</v>
      </c>
      <c r="O48" s="31">
        <f t="shared" si="15"/>
        <v>1167.0988434000001</v>
      </c>
      <c r="P48" s="31">
        <f t="shared" si="15"/>
        <v>696.21047062000002</v>
      </c>
      <c r="Q48" s="31">
        <f t="shared" si="15"/>
        <v>652.86504206000006</v>
      </c>
      <c r="R48" s="31">
        <f t="shared" si="15"/>
        <v>948.34270860000015</v>
      </c>
      <c r="S48" s="31">
        <f t="shared" si="15"/>
        <v>1777.8172832</v>
      </c>
      <c r="T48" s="31">
        <f t="shared" si="15"/>
        <v>644.90940066000007</v>
      </c>
      <c r="U48" s="31">
        <f t="shared" si="15"/>
        <v>246.04345038000002</v>
      </c>
      <c r="V48" s="31">
        <f t="shared" si="15"/>
        <v>506.80107828000007</v>
      </c>
      <c r="W48" s="31">
        <f t="shared" si="15"/>
        <v>664.82468178000011</v>
      </c>
      <c r="X48" s="31">
        <f t="shared" si="15"/>
        <v>1000.2921502</v>
      </c>
      <c r="Y48" s="31">
        <f t="shared" si="15"/>
        <v>912.23570900000004</v>
      </c>
      <c r="Z48" s="31">
        <f t="shared" si="15"/>
        <v>1082.3757462000001</v>
      </c>
      <c r="AA48" s="31">
        <f t="shared" si="15"/>
        <v>904.36104611999997</v>
      </c>
      <c r="AB48" s="31">
        <f t="shared" si="15"/>
        <v>574.03326805999995</v>
      </c>
      <c r="AC48" s="31">
        <f t="shared" si="15"/>
        <v>769.39811424000004</v>
      </c>
      <c r="AD48" s="31">
        <f t="shared" si="15"/>
        <v>1007.2133680000001</v>
      </c>
      <c r="AE48" s="61">
        <f t="shared" si="15"/>
        <v>472.65567916000003</v>
      </c>
    </row>
    <row r="49" spans="1:31" ht="14.4" thickTop="1" x14ac:dyDescent="0.3">
      <c r="A49" s="74" t="s">
        <v>19</v>
      </c>
      <c r="B49" s="60">
        <f t="shared" ref="B49:AE49" si="16">B80*0.9058</f>
        <v>41.885831498000002</v>
      </c>
      <c r="C49" s="31">
        <f t="shared" si="16"/>
        <v>185.51028565999999</v>
      </c>
      <c r="D49" s="31">
        <f t="shared" si="16"/>
        <v>186.93556196000003</v>
      </c>
      <c r="E49" s="31">
        <f t="shared" si="16"/>
        <v>390.81846075999999</v>
      </c>
      <c r="F49" s="31">
        <f t="shared" si="16"/>
        <v>324.40746926000003</v>
      </c>
      <c r="G49" s="31">
        <f t="shared" si="16"/>
        <v>563.73432205999995</v>
      </c>
      <c r="H49" s="31">
        <f t="shared" si="16"/>
        <v>426.83977168000001</v>
      </c>
      <c r="I49" s="31">
        <f t="shared" si="16"/>
        <v>0</v>
      </c>
      <c r="J49" s="31">
        <f t="shared" si="16"/>
        <v>0</v>
      </c>
      <c r="K49" s="31">
        <f t="shared" si="16"/>
        <v>0</v>
      </c>
      <c r="L49" s="31">
        <f t="shared" si="16"/>
        <v>164.89273780000002</v>
      </c>
      <c r="M49" s="31">
        <f t="shared" si="16"/>
        <v>310.74909222000002</v>
      </c>
      <c r="N49" s="31">
        <f t="shared" si="16"/>
        <v>577.00836816000003</v>
      </c>
      <c r="O49" s="31">
        <f t="shared" si="16"/>
        <v>935.5990084</v>
      </c>
      <c r="P49" s="31">
        <f t="shared" si="16"/>
        <v>731.44092755999998</v>
      </c>
      <c r="Q49" s="31">
        <f t="shared" si="16"/>
        <v>616.88883998000006</v>
      </c>
      <c r="R49" s="31">
        <f t="shared" si="16"/>
        <v>561.73313812000004</v>
      </c>
      <c r="S49" s="31">
        <f t="shared" si="16"/>
        <v>1209.1343040000002</v>
      </c>
      <c r="T49" s="31">
        <f t="shared" si="16"/>
        <v>941.48399100000006</v>
      </c>
      <c r="U49" s="31">
        <f t="shared" si="16"/>
        <v>200.36631146000002</v>
      </c>
      <c r="V49" s="31">
        <f t="shared" si="16"/>
        <v>494.5975972</v>
      </c>
      <c r="W49" s="31">
        <f t="shared" si="16"/>
        <v>507.02915872000005</v>
      </c>
      <c r="X49" s="31">
        <f t="shared" si="16"/>
        <v>854.93851478000011</v>
      </c>
      <c r="Y49" s="31">
        <f t="shared" si="16"/>
        <v>702.66728476000003</v>
      </c>
      <c r="Z49" s="31">
        <f t="shared" si="16"/>
        <v>957.49672340000018</v>
      </c>
      <c r="AA49" s="31">
        <f t="shared" si="16"/>
        <v>714.97393646000012</v>
      </c>
      <c r="AB49" s="31">
        <f t="shared" si="16"/>
        <v>664.45149218000006</v>
      </c>
      <c r="AC49" s="31">
        <f t="shared" si="16"/>
        <v>804.84315520000007</v>
      </c>
      <c r="AD49" s="31">
        <f t="shared" si="16"/>
        <v>663.06616166000003</v>
      </c>
      <c r="AE49" s="61">
        <f t="shared" si="16"/>
        <v>350.22874754000003</v>
      </c>
    </row>
    <row r="50" spans="1:31" x14ac:dyDescent="0.3">
      <c r="A50" s="73" t="s">
        <v>20</v>
      </c>
      <c r="B50" s="60">
        <f t="shared" ref="B50:AE50" si="17">B81*0.9058</f>
        <v>18.310611129999998</v>
      </c>
      <c r="C50" s="31">
        <f t="shared" si="17"/>
        <v>76.714566138000009</v>
      </c>
      <c r="D50" s="31">
        <f t="shared" si="17"/>
        <v>169.48152060000001</v>
      </c>
      <c r="E50" s="31">
        <f t="shared" si="17"/>
        <v>350.09133767999998</v>
      </c>
      <c r="F50" s="31">
        <f t="shared" si="17"/>
        <v>348.49269126000002</v>
      </c>
      <c r="G50" s="31">
        <f t="shared" si="17"/>
        <v>290.68752440000003</v>
      </c>
      <c r="H50" s="31">
        <f t="shared" si="17"/>
        <v>338.47816646000001</v>
      </c>
      <c r="I50" s="31">
        <f t="shared" si="17"/>
        <v>0</v>
      </c>
      <c r="J50" s="31">
        <f t="shared" si="17"/>
        <v>0</v>
      </c>
      <c r="K50" s="31">
        <f t="shared" si="17"/>
        <v>0</v>
      </c>
      <c r="L50" s="31">
        <f t="shared" si="17"/>
        <v>129.42142863999999</v>
      </c>
      <c r="M50" s="31">
        <f t="shared" si="17"/>
        <v>243.96581692000001</v>
      </c>
      <c r="N50" s="31">
        <f t="shared" si="17"/>
        <v>346.77339228</v>
      </c>
      <c r="O50" s="31">
        <f t="shared" si="17"/>
        <v>801.03372272000001</v>
      </c>
      <c r="P50" s="31">
        <f t="shared" si="17"/>
        <v>553.93909143999997</v>
      </c>
      <c r="Q50" s="31">
        <f t="shared" si="17"/>
        <v>316.70708230000002</v>
      </c>
      <c r="R50" s="31">
        <f t="shared" si="17"/>
        <v>385.12731936</v>
      </c>
      <c r="S50" s="31">
        <f t="shared" si="17"/>
        <v>766.60254370000007</v>
      </c>
      <c r="T50" s="31">
        <f t="shared" si="17"/>
        <v>565.59121206000009</v>
      </c>
      <c r="U50" s="31">
        <f t="shared" si="17"/>
        <v>193.09726646000001</v>
      </c>
      <c r="V50" s="31">
        <f t="shared" si="17"/>
        <v>281.47463260000001</v>
      </c>
      <c r="W50" s="31">
        <f t="shared" si="17"/>
        <v>422.12327108000005</v>
      </c>
      <c r="X50" s="31">
        <f t="shared" si="17"/>
        <v>734.55515853999998</v>
      </c>
      <c r="Y50" s="31">
        <f t="shared" si="17"/>
        <v>725.99362752000013</v>
      </c>
      <c r="Z50" s="31">
        <f t="shared" si="17"/>
        <v>828.13018624000006</v>
      </c>
      <c r="AA50" s="31">
        <f t="shared" si="17"/>
        <v>434.39885384000002</v>
      </c>
      <c r="AB50" s="31">
        <f t="shared" si="17"/>
        <v>609.13537314000007</v>
      </c>
      <c r="AC50" s="31">
        <f t="shared" si="17"/>
        <v>607.3411645000001</v>
      </c>
      <c r="AD50" s="31">
        <f t="shared" si="17"/>
        <v>537.90181185999995</v>
      </c>
      <c r="AE50" s="61">
        <f t="shared" si="17"/>
        <v>261.89277645999999</v>
      </c>
    </row>
    <row r="51" spans="1:31" x14ac:dyDescent="0.3">
      <c r="A51" s="73" t="s">
        <v>21</v>
      </c>
      <c r="B51" s="60">
        <f t="shared" ref="B51:AE51" si="18">B82*0.9058</f>
        <v>23.218760894000003</v>
      </c>
      <c r="C51" s="31">
        <f t="shared" si="18"/>
        <v>45.834105002000001</v>
      </c>
      <c r="D51" s="31">
        <f t="shared" si="18"/>
        <v>102.63447698</v>
      </c>
      <c r="E51" s="31">
        <f t="shared" si="18"/>
        <v>219.89572178000003</v>
      </c>
      <c r="F51" s="31">
        <f t="shared" si="18"/>
        <v>240.61272648000002</v>
      </c>
      <c r="G51" s="31">
        <f t="shared" si="18"/>
        <v>220.21836773999999</v>
      </c>
      <c r="H51" s="31">
        <f t="shared" si="18"/>
        <v>125.72159796000001</v>
      </c>
      <c r="I51" s="31">
        <f t="shared" si="18"/>
        <v>0</v>
      </c>
      <c r="J51" s="31">
        <f t="shared" si="18"/>
        <v>0</v>
      </c>
      <c r="K51" s="31">
        <f t="shared" si="18"/>
        <v>0</v>
      </c>
      <c r="L51" s="31">
        <f t="shared" si="18"/>
        <v>76.646250702000003</v>
      </c>
      <c r="M51" s="31">
        <f t="shared" si="18"/>
        <v>124.75112383999999</v>
      </c>
      <c r="N51" s="31">
        <f t="shared" si="18"/>
        <v>328.4027719</v>
      </c>
      <c r="O51" s="31">
        <f t="shared" si="18"/>
        <v>577.30682925999997</v>
      </c>
      <c r="P51" s="31">
        <f t="shared" si="18"/>
        <v>471.73022330000003</v>
      </c>
      <c r="Q51" s="31">
        <f t="shared" si="18"/>
        <v>234.60310579999998</v>
      </c>
      <c r="R51" s="31">
        <f t="shared" si="18"/>
        <v>202.32492280000002</v>
      </c>
      <c r="S51" s="31">
        <f t="shared" si="18"/>
        <v>263.54395928000002</v>
      </c>
      <c r="T51" s="31">
        <f t="shared" si="18"/>
        <v>174.01088292000003</v>
      </c>
      <c r="U51" s="31">
        <f t="shared" si="18"/>
        <v>66.433201716000013</v>
      </c>
      <c r="V51" s="31">
        <f t="shared" si="18"/>
        <v>188.57188966000001</v>
      </c>
      <c r="W51" s="31">
        <f t="shared" si="18"/>
        <v>293.41959836000001</v>
      </c>
      <c r="X51" s="31">
        <f t="shared" si="18"/>
        <v>563.53540838000004</v>
      </c>
      <c r="Y51" s="31">
        <f t="shared" si="18"/>
        <v>626.35608042000001</v>
      </c>
      <c r="Z51" s="31">
        <f t="shared" si="18"/>
        <v>572.55128868000008</v>
      </c>
      <c r="AA51" s="31">
        <f t="shared" si="18"/>
        <v>365.69174992000001</v>
      </c>
      <c r="AB51" s="31">
        <f t="shared" si="18"/>
        <v>208.93499830000002</v>
      </c>
      <c r="AC51" s="31">
        <f t="shared" si="18"/>
        <v>351.75837200000001</v>
      </c>
      <c r="AD51" s="31">
        <f t="shared" si="18"/>
        <v>657.10146866000002</v>
      </c>
      <c r="AE51" s="61">
        <f t="shared" si="18"/>
        <v>204.65328170000001</v>
      </c>
    </row>
    <row r="52" spans="1:31" x14ac:dyDescent="0.3">
      <c r="A52" s="73" t="s">
        <v>22</v>
      </c>
      <c r="B52" s="60">
        <f t="shared" ref="B52:AE52" si="19">B83*0.9058</f>
        <v>17.218687346000003</v>
      </c>
      <c r="C52" s="31">
        <f t="shared" si="19"/>
        <v>53.833768282000001</v>
      </c>
      <c r="D52" s="31">
        <f t="shared" si="19"/>
        <v>68.509811622000001</v>
      </c>
      <c r="E52" s="31">
        <f t="shared" si="19"/>
        <v>244.79308406000001</v>
      </c>
      <c r="F52" s="31">
        <f t="shared" si="19"/>
        <v>220.07661003999999</v>
      </c>
      <c r="G52" s="31">
        <f t="shared" si="19"/>
        <v>170.66956788000002</v>
      </c>
      <c r="H52" s="31">
        <f t="shared" si="19"/>
        <v>103.79770534000001</v>
      </c>
      <c r="I52" s="31">
        <f t="shared" si="19"/>
        <v>0</v>
      </c>
      <c r="J52" s="31">
        <f t="shared" si="19"/>
        <v>0</v>
      </c>
      <c r="K52" s="31">
        <f t="shared" si="19"/>
        <v>0</v>
      </c>
      <c r="L52" s="31">
        <f t="shared" si="19"/>
        <v>90.275895766000005</v>
      </c>
      <c r="M52" s="31">
        <f t="shared" si="19"/>
        <v>79.973109174000001</v>
      </c>
      <c r="N52" s="31">
        <f t="shared" si="19"/>
        <v>213.73229626</v>
      </c>
      <c r="O52" s="31">
        <f t="shared" si="19"/>
        <v>412.01608294000005</v>
      </c>
      <c r="P52" s="31">
        <f t="shared" si="19"/>
        <v>357.48194103999998</v>
      </c>
      <c r="Q52" s="31">
        <f t="shared" si="19"/>
        <v>223.07960878</v>
      </c>
      <c r="R52" s="31">
        <f t="shared" si="19"/>
        <v>186.13048692000001</v>
      </c>
      <c r="S52" s="31">
        <f t="shared" si="19"/>
        <v>271.24597668000001</v>
      </c>
      <c r="T52" s="31">
        <f t="shared" si="19"/>
        <v>106.13158962</v>
      </c>
      <c r="U52" s="31">
        <f t="shared" si="19"/>
        <v>45.158178926000005</v>
      </c>
      <c r="V52" s="31">
        <f t="shared" si="19"/>
        <v>143.01775838</v>
      </c>
      <c r="W52" s="31">
        <f t="shared" si="19"/>
        <v>272.07976558000001</v>
      </c>
      <c r="X52" s="31">
        <f t="shared" si="19"/>
        <v>519.49178918000007</v>
      </c>
      <c r="Y52" s="31">
        <f t="shared" si="19"/>
        <v>388.92108150000001</v>
      </c>
      <c r="Z52" s="31">
        <f t="shared" si="19"/>
        <v>546.50392271999999</v>
      </c>
      <c r="AA52" s="31">
        <f t="shared" si="19"/>
        <v>349.97258729999999</v>
      </c>
      <c r="AB52" s="31">
        <f t="shared" si="19"/>
        <v>132.65350420000001</v>
      </c>
      <c r="AC52" s="31">
        <f t="shared" si="19"/>
        <v>213.31236738000001</v>
      </c>
      <c r="AD52" s="31">
        <f t="shared" si="19"/>
        <v>298.26689648000001</v>
      </c>
      <c r="AE52" s="61">
        <f t="shared" si="19"/>
        <v>152.7070104</v>
      </c>
    </row>
    <row r="53" spans="1:31" x14ac:dyDescent="0.3">
      <c r="A53" s="73" t="s">
        <v>23</v>
      </c>
      <c r="B53" s="60">
        <f t="shared" ref="B53:AE53" si="20">B84*0.9058</f>
        <v>12.146669304</v>
      </c>
      <c r="C53" s="31">
        <f t="shared" si="20"/>
        <v>36.377081986</v>
      </c>
      <c r="D53" s="31">
        <f t="shared" si="20"/>
        <v>43.071061740000005</v>
      </c>
      <c r="E53" s="31">
        <f t="shared" si="20"/>
        <v>194.11583856000001</v>
      </c>
      <c r="F53" s="31">
        <f t="shared" si="20"/>
        <v>138.51964616000001</v>
      </c>
      <c r="G53" s="31">
        <f t="shared" si="20"/>
        <v>118.4976618</v>
      </c>
      <c r="H53" s="31">
        <f t="shared" si="20"/>
        <v>71.043261758</v>
      </c>
      <c r="I53" s="31">
        <f t="shared" si="20"/>
        <v>0</v>
      </c>
      <c r="J53" s="31">
        <f t="shared" si="20"/>
        <v>0</v>
      </c>
      <c r="K53" s="31">
        <f t="shared" si="20"/>
        <v>0</v>
      </c>
      <c r="L53" s="31">
        <f t="shared" si="20"/>
        <v>52.786219639999999</v>
      </c>
      <c r="M53" s="31">
        <f t="shared" si="20"/>
        <v>114.3776305</v>
      </c>
      <c r="N53" s="31">
        <f t="shared" si="20"/>
        <v>251.30859404000003</v>
      </c>
      <c r="O53" s="31">
        <f t="shared" si="20"/>
        <v>434.33001304000004</v>
      </c>
      <c r="P53" s="31">
        <f t="shared" si="20"/>
        <v>310.61213526</v>
      </c>
      <c r="Q53" s="31">
        <f t="shared" si="20"/>
        <v>183.07169090000002</v>
      </c>
      <c r="R53" s="31">
        <f t="shared" si="20"/>
        <v>192.36818804000001</v>
      </c>
      <c r="S53" s="31">
        <f t="shared" si="20"/>
        <v>266.31652250000002</v>
      </c>
      <c r="T53" s="31">
        <f t="shared" si="20"/>
        <v>97.700946700000017</v>
      </c>
      <c r="U53" s="31">
        <f t="shared" si="20"/>
        <v>45.520879362000002</v>
      </c>
      <c r="V53" s="31">
        <f t="shared" si="20"/>
        <v>120.12991339999999</v>
      </c>
      <c r="W53" s="31">
        <f t="shared" si="20"/>
        <v>191.10260428000001</v>
      </c>
      <c r="X53" s="31">
        <f t="shared" si="20"/>
        <v>570.59448894000002</v>
      </c>
      <c r="Y53" s="31">
        <f t="shared" si="20"/>
        <v>336.58160242000002</v>
      </c>
      <c r="Z53" s="31">
        <f t="shared" si="20"/>
        <v>448.65388134</v>
      </c>
      <c r="AA53" s="31">
        <f t="shared" si="20"/>
        <v>226.74067122</v>
      </c>
      <c r="AB53" s="31">
        <f t="shared" si="20"/>
        <v>169.9244568</v>
      </c>
      <c r="AC53" s="31">
        <f t="shared" si="20"/>
        <v>212.08111344</v>
      </c>
      <c r="AD53" s="31">
        <f t="shared" si="20"/>
        <v>294.28436562000002</v>
      </c>
      <c r="AE53" s="61">
        <f t="shared" si="20"/>
        <v>101.88637676</v>
      </c>
    </row>
    <row r="54" spans="1:31" x14ac:dyDescent="0.3">
      <c r="A54" s="73" t="s">
        <v>26</v>
      </c>
      <c r="B54" s="60">
        <f t="shared" ref="B54:AE54" si="21">B85*0.9058</f>
        <v>44.484816264000003</v>
      </c>
      <c r="C54" s="31">
        <f t="shared" si="21"/>
        <v>218.97198694000002</v>
      </c>
      <c r="D54" s="31">
        <f t="shared" si="21"/>
        <v>357.62677846000003</v>
      </c>
      <c r="E54" s="31">
        <f t="shared" si="21"/>
        <v>645.13512602000003</v>
      </c>
      <c r="F54" s="31">
        <f t="shared" si="21"/>
        <v>485.17564676000006</v>
      </c>
      <c r="G54" s="31">
        <f t="shared" si="21"/>
        <v>524.38836282</v>
      </c>
      <c r="H54" s="31">
        <f t="shared" si="21"/>
        <v>441.40739076000006</v>
      </c>
      <c r="I54" s="31">
        <f t="shared" si="21"/>
        <v>0</v>
      </c>
      <c r="J54" s="31">
        <f t="shared" si="21"/>
        <v>0</v>
      </c>
      <c r="K54" s="31">
        <f t="shared" si="21"/>
        <v>0</v>
      </c>
      <c r="L54" s="31">
        <f t="shared" si="21"/>
        <v>426.12627301999999</v>
      </c>
      <c r="M54" s="31">
        <f t="shared" si="21"/>
        <v>572.23380578000001</v>
      </c>
      <c r="N54" s="31">
        <f t="shared" si="21"/>
        <v>812.33330597999998</v>
      </c>
      <c r="O54" s="31">
        <f t="shared" si="21"/>
        <v>1445.5961114000002</v>
      </c>
      <c r="P54" s="31">
        <f t="shared" si="21"/>
        <v>1040.4372062</v>
      </c>
      <c r="Q54" s="31">
        <f t="shared" si="21"/>
        <v>801.10401280000008</v>
      </c>
      <c r="R54" s="31">
        <f t="shared" si="21"/>
        <v>732.53667382000003</v>
      </c>
      <c r="S54" s="31">
        <f t="shared" si="21"/>
        <v>1057.5740364000001</v>
      </c>
      <c r="T54" s="31">
        <f t="shared" si="21"/>
        <v>535.71403311999995</v>
      </c>
      <c r="U54" s="31">
        <f t="shared" si="21"/>
        <v>207.28535534</v>
      </c>
      <c r="V54" s="31">
        <f t="shared" si="21"/>
        <v>671.31193080000003</v>
      </c>
      <c r="W54" s="31">
        <f t="shared" si="21"/>
        <v>963.93696140000009</v>
      </c>
      <c r="X54" s="31">
        <f t="shared" si="21"/>
        <v>1597.822142</v>
      </c>
      <c r="Y54" s="31">
        <f t="shared" si="21"/>
        <v>1351.9545074000002</v>
      </c>
      <c r="Z54" s="31">
        <f t="shared" si="21"/>
        <v>1379.7716253999999</v>
      </c>
      <c r="AA54" s="31">
        <f t="shared" si="21"/>
        <v>899.64300566000009</v>
      </c>
      <c r="AB54" s="31">
        <f t="shared" si="21"/>
        <v>1031.457105</v>
      </c>
      <c r="AC54" s="31">
        <f t="shared" si="21"/>
        <v>1120.2227875999999</v>
      </c>
      <c r="AD54" s="31">
        <f t="shared" si="21"/>
        <v>1598.0630848000001</v>
      </c>
      <c r="AE54" s="61">
        <f t="shared" si="21"/>
        <v>623.56377076000001</v>
      </c>
    </row>
    <row r="55" spans="1:31" x14ac:dyDescent="0.3">
      <c r="A55" s="73" t="s">
        <v>27</v>
      </c>
      <c r="B55" s="60">
        <f t="shared" ref="B55:AE55" si="22">B86*0.9058</f>
        <v>41.786510528000001</v>
      </c>
      <c r="C55" s="31">
        <f t="shared" si="22"/>
        <v>169.67454658</v>
      </c>
      <c r="D55" s="31">
        <f t="shared" si="22"/>
        <v>308.49953792000002</v>
      </c>
      <c r="E55" s="31">
        <f t="shared" si="22"/>
        <v>537.04637434000006</v>
      </c>
      <c r="F55" s="31">
        <f t="shared" si="22"/>
        <v>603.79341764000003</v>
      </c>
      <c r="G55" s="31">
        <f t="shared" si="22"/>
        <v>739.85571898000001</v>
      </c>
      <c r="H55" s="31">
        <f t="shared" si="22"/>
        <v>634.08672109999998</v>
      </c>
      <c r="I55" s="31">
        <f t="shared" si="22"/>
        <v>0</v>
      </c>
      <c r="J55" s="31">
        <f t="shared" si="22"/>
        <v>0</v>
      </c>
      <c r="K55" s="31">
        <f t="shared" si="22"/>
        <v>0</v>
      </c>
      <c r="L55" s="31">
        <f t="shared" si="22"/>
        <v>351.62920492000001</v>
      </c>
      <c r="M55" s="31">
        <f t="shared" si="22"/>
        <v>543.12211842000011</v>
      </c>
      <c r="N55" s="31">
        <f t="shared" si="22"/>
        <v>690.33083224000006</v>
      </c>
      <c r="O55" s="31">
        <f t="shared" si="22"/>
        <v>1075.850363</v>
      </c>
      <c r="P55" s="31">
        <f t="shared" si="22"/>
        <v>854.20037836000006</v>
      </c>
      <c r="Q55" s="31">
        <f t="shared" si="22"/>
        <v>658.98408338000013</v>
      </c>
      <c r="R55" s="31">
        <f t="shared" si="22"/>
        <v>844.48494872000003</v>
      </c>
      <c r="S55" s="31">
        <f t="shared" si="22"/>
        <v>1111.6539196000001</v>
      </c>
      <c r="T55" s="31">
        <f t="shared" si="22"/>
        <v>436.41806320000001</v>
      </c>
      <c r="U55" s="31">
        <f t="shared" si="22"/>
        <v>338.52907241999998</v>
      </c>
      <c r="V55" s="31">
        <f t="shared" si="22"/>
        <v>570.11939684000004</v>
      </c>
      <c r="W55" s="31">
        <f t="shared" si="22"/>
        <v>673.75532629999998</v>
      </c>
      <c r="X55" s="31">
        <f t="shared" si="22"/>
        <v>1071.3394790000002</v>
      </c>
      <c r="Y55" s="31">
        <f t="shared" si="22"/>
        <v>938.86170000000004</v>
      </c>
      <c r="Z55" s="31">
        <f t="shared" si="22"/>
        <v>1241.6190094000001</v>
      </c>
      <c r="AA55" s="31">
        <f t="shared" si="22"/>
        <v>896.76672833999999</v>
      </c>
      <c r="AB55" s="31">
        <f t="shared" si="22"/>
        <v>846.42508174</v>
      </c>
      <c r="AC55" s="31">
        <f t="shared" si="22"/>
        <v>749.70439180000005</v>
      </c>
      <c r="AD55" s="31">
        <f t="shared" si="22"/>
        <v>1052.1655046000001</v>
      </c>
      <c r="AE55" s="61">
        <f t="shared" si="22"/>
        <v>403.2752941</v>
      </c>
    </row>
    <row r="56" spans="1:31" ht="14.4" thickBot="1" x14ac:dyDescent="0.35">
      <c r="A56" s="75" t="s">
        <v>28</v>
      </c>
      <c r="B56" s="60">
        <f t="shared" ref="B56:AE56" si="23">B87*0.9058</f>
        <v>44.110204558000007</v>
      </c>
      <c r="C56" s="31">
        <f t="shared" si="23"/>
        <v>158.63302574000002</v>
      </c>
      <c r="D56" s="31">
        <f t="shared" si="23"/>
        <v>130.35766352000002</v>
      </c>
      <c r="E56" s="31">
        <f t="shared" si="23"/>
        <v>329.85803018000001</v>
      </c>
      <c r="F56" s="31">
        <f t="shared" si="23"/>
        <v>497.87994465999998</v>
      </c>
      <c r="G56" s="31">
        <f t="shared" si="23"/>
        <v>501.87370743999998</v>
      </c>
      <c r="H56" s="31">
        <f t="shared" si="23"/>
        <v>572.65264769999999</v>
      </c>
      <c r="I56" s="31">
        <f t="shared" si="23"/>
        <v>0</v>
      </c>
      <c r="J56" s="31">
        <f t="shared" si="23"/>
        <v>0</v>
      </c>
      <c r="K56" s="31">
        <f t="shared" si="23"/>
        <v>0</v>
      </c>
      <c r="L56" s="31">
        <f t="shared" si="23"/>
        <v>207.85564702000002</v>
      </c>
      <c r="M56" s="31">
        <f t="shared" si="23"/>
        <v>420.55786752</v>
      </c>
      <c r="N56" s="31">
        <f t="shared" si="23"/>
        <v>587.98684532000004</v>
      </c>
      <c r="O56" s="31">
        <f t="shared" si="23"/>
        <v>1055.8901542000001</v>
      </c>
      <c r="P56" s="31">
        <f t="shared" si="23"/>
        <v>715.26533232000008</v>
      </c>
      <c r="Q56" s="31">
        <f t="shared" si="23"/>
        <v>709.00335576000009</v>
      </c>
      <c r="R56" s="31">
        <f t="shared" si="23"/>
        <v>716.48118766000005</v>
      </c>
      <c r="S56" s="31">
        <f t="shared" si="23"/>
        <v>1424.3786522</v>
      </c>
      <c r="T56" s="31">
        <f t="shared" si="23"/>
        <v>537.25398370000005</v>
      </c>
      <c r="U56" s="31">
        <f t="shared" si="23"/>
        <v>176.42474934000001</v>
      </c>
      <c r="V56" s="31">
        <f t="shared" si="23"/>
        <v>545.26515064000012</v>
      </c>
      <c r="W56" s="31">
        <f t="shared" si="23"/>
        <v>624.19293944000003</v>
      </c>
      <c r="X56" s="31">
        <f t="shared" si="23"/>
        <v>1002.2631709999999</v>
      </c>
      <c r="Y56" s="31">
        <f t="shared" si="23"/>
        <v>944.2041084</v>
      </c>
      <c r="Z56" s="31">
        <f t="shared" si="23"/>
        <v>956.15704520000008</v>
      </c>
      <c r="AA56" s="31">
        <f t="shared" si="23"/>
        <v>664.75846779999995</v>
      </c>
      <c r="AB56" s="31">
        <f t="shared" si="23"/>
        <v>686.33888106000006</v>
      </c>
      <c r="AC56" s="31">
        <f t="shared" si="23"/>
        <v>880.95526470000004</v>
      </c>
      <c r="AD56" s="31">
        <f t="shared" si="23"/>
        <v>703.64944370000001</v>
      </c>
      <c r="AE56" s="61">
        <f t="shared" si="23"/>
        <v>369.85091177999999</v>
      </c>
    </row>
    <row r="57" spans="1:31" ht="14.4" thickTop="1" x14ac:dyDescent="0.3">
      <c r="A57" s="74" t="s">
        <v>29</v>
      </c>
      <c r="B57" s="60">
        <f t="shared" ref="B57:AE57" si="24">B88*0.9058</f>
        <v>31.290127302000002</v>
      </c>
      <c r="C57" s="31">
        <f t="shared" si="24"/>
        <v>121.8998466</v>
      </c>
      <c r="D57" s="31">
        <f t="shared" si="24"/>
        <v>175.11767993999999</v>
      </c>
      <c r="E57" s="31">
        <f t="shared" si="24"/>
        <v>300.42822586</v>
      </c>
      <c r="F57" s="31">
        <f t="shared" si="24"/>
        <v>266.77331744000003</v>
      </c>
      <c r="G57" s="31">
        <f t="shared" si="24"/>
        <v>487.75853546000002</v>
      </c>
      <c r="H57" s="31">
        <f t="shared" si="24"/>
        <v>97.172955880000004</v>
      </c>
      <c r="I57" s="31">
        <f t="shared" si="24"/>
        <v>0</v>
      </c>
      <c r="J57" s="31">
        <f t="shared" si="24"/>
        <v>0</v>
      </c>
      <c r="K57" s="31">
        <f t="shared" si="24"/>
        <v>0</v>
      </c>
      <c r="L57" s="31">
        <f t="shared" si="24"/>
        <v>171.38134552</v>
      </c>
      <c r="M57" s="31">
        <f t="shared" si="24"/>
        <v>276.9791472</v>
      </c>
      <c r="N57" s="31">
        <f t="shared" si="24"/>
        <v>411.36825477999997</v>
      </c>
      <c r="O57" s="31">
        <f t="shared" si="24"/>
        <v>788.39844678000009</v>
      </c>
      <c r="P57" s="31">
        <f t="shared" si="24"/>
        <v>667.48329535999994</v>
      </c>
      <c r="Q57" s="31">
        <f t="shared" si="24"/>
        <v>721.46254418000012</v>
      </c>
      <c r="R57" s="31">
        <f t="shared" si="24"/>
        <v>537.05570408000006</v>
      </c>
      <c r="S57" s="31">
        <f t="shared" si="24"/>
        <v>856.36632731999998</v>
      </c>
      <c r="T57" s="31">
        <f t="shared" si="24"/>
        <v>678.66575868000007</v>
      </c>
      <c r="U57" s="31">
        <f t="shared" si="24"/>
        <v>131.72161715999999</v>
      </c>
      <c r="V57" s="31">
        <f t="shared" si="24"/>
        <v>269.31979298000005</v>
      </c>
      <c r="W57" s="31">
        <f t="shared" si="24"/>
        <v>424.48224601999999</v>
      </c>
      <c r="X57" s="31">
        <f t="shared" si="24"/>
        <v>741.97737432000008</v>
      </c>
      <c r="Y57" s="31">
        <f t="shared" si="24"/>
        <v>864.43093646000011</v>
      </c>
      <c r="Z57" s="31">
        <f t="shared" si="24"/>
        <v>982.61636900000008</v>
      </c>
      <c r="AA57" s="31">
        <f t="shared" si="24"/>
        <v>483.84710989999996</v>
      </c>
      <c r="AB57" s="31">
        <f t="shared" si="24"/>
        <v>523.85638648000008</v>
      </c>
      <c r="AC57" s="31">
        <f t="shared" si="24"/>
        <v>699.54145954000001</v>
      </c>
      <c r="AD57" s="31">
        <f t="shared" si="24"/>
        <v>511.50263318000003</v>
      </c>
      <c r="AE57" s="61">
        <f t="shared" si="24"/>
        <v>399.53678576000004</v>
      </c>
    </row>
    <row r="58" spans="1:31" x14ac:dyDescent="0.3">
      <c r="A58" s="73" t="s">
        <v>30</v>
      </c>
      <c r="B58" s="60">
        <f t="shared" ref="B58:AE58" si="25">B89*0.9058</f>
        <v>15.605339792000001</v>
      </c>
      <c r="C58" s="31">
        <f t="shared" si="25"/>
        <v>58.724119076000008</v>
      </c>
      <c r="D58" s="31">
        <f t="shared" si="25"/>
        <v>126.2540272</v>
      </c>
      <c r="E58" s="31">
        <f t="shared" si="25"/>
        <v>167.70778304000001</v>
      </c>
      <c r="F58" s="31">
        <f t="shared" si="25"/>
        <v>292.39015666000006</v>
      </c>
      <c r="G58" s="31">
        <f t="shared" si="25"/>
        <v>324.04632679999997</v>
      </c>
      <c r="H58" s="31">
        <f t="shared" si="25"/>
        <v>154.60393676000001</v>
      </c>
      <c r="I58" s="31">
        <f t="shared" si="25"/>
        <v>0</v>
      </c>
      <c r="J58" s="31">
        <f t="shared" si="25"/>
        <v>0</v>
      </c>
      <c r="K58" s="31">
        <f t="shared" si="25"/>
        <v>0</v>
      </c>
      <c r="L58" s="31">
        <f t="shared" si="25"/>
        <v>89.974527047999999</v>
      </c>
      <c r="M58" s="31">
        <f t="shared" si="25"/>
        <v>117.49901730000001</v>
      </c>
      <c r="N58" s="31">
        <f t="shared" si="25"/>
        <v>370.03460802000006</v>
      </c>
      <c r="O58" s="31">
        <f t="shared" si="25"/>
        <v>670.91509982000002</v>
      </c>
      <c r="P58" s="31">
        <f t="shared" si="25"/>
        <v>480.56684577999999</v>
      </c>
      <c r="Q58" s="31">
        <f t="shared" si="25"/>
        <v>361.92597700000005</v>
      </c>
      <c r="R58" s="31">
        <f t="shared" si="25"/>
        <v>312.52427905999997</v>
      </c>
      <c r="S58" s="31">
        <f t="shared" si="25"/>
        <v>360.07823558000001</v>
      </c>
      <c r="T58" s="31">
        <f t="shared" si="25"/>
        <v>241.89814726000003</v>
      </c>
      <c r="U58" s="31">
        <f t="shared" si="25"/>
        <v>120.60283158000001</v>
      </c>
      <c r="V58" s="31">
        <f t="shared" si="25"/>
        <v>302.12026026000001</v>
      </c>
      <c r="W58" s="31">
        <f t="shared" si="25"/>
        <v>285.67075110000002</v>
      </c>
      <c r="X58" s="31">
        <f t="shared" si="25"/>
        <v>546.34413960000006</v>
      </c>
      <c r="Y58" s="31">
        <f t="shared" si="25"/>
        <v>655.19512197999995</v>
      </c>
      <c r="Z58" s="31">
        <f t="shared" si="25"/>
        <v>642.88910434000002</v>
      </c>
      <c r="AA58" s="31">
        <f t="shared" si="25"/>
        <v>516.91025918000003</v>
      </c>
      <c r="AB58" s="31">
        <f t="shared" si="25"/>
        <v>382.10086040000004</v>
      </c>
      <c r="AC58" s="31">
        <f t="shared" si="25"/>
        <v>437.94143764</v>
      </c>
      <c r="AD58" s="31">
        <f t="shared" si="25"/>
        <v>471.89915500000006</v>
      </c>
      <c r="AE58" s="61">
        <f t="shared" si="25"/>
        <v>279.25868348</v>
      </c>
    </row>
    <row r="59" spans="1:31" x14ac:dyDescent="0.3">
      <c r="A59" s="73" t="s">
        <v>31</v>
      </c>
      <c r="B59" s="60">
        <f t="shared" ref="B59:AE59" si="26">B90*0.9058</f>
        <v>14.915971644000001</v>
      </c>
      <c r="C59" s="31">
        <f t="shared" si="26"/>
        <v>29.021062069999999</v>
      </c>
      <c r="D59" s="31">
        <f t="shared" si="26"/>
        <v>83.381118267999994</v>
      </c>
      <c r="E59" s="31">
        <f t="shared" si="26"/>
        <v>203.61505374000001</v>
      </c>
      <c r="F59" s="31">
        <f t="shared" si="26"/>
        <v>181.13599630000002</v>
      </c>
      <c r="G59" s="31">
        <f t="shared" si="26"/>
        <v>166.48794218</v>
      </c>
      <c r="H59" s="31">
        <f t="shared" si="26"/>
        <v>110.62743734</v>
      </c>
      <c r="I59" s="31">
        <f t="shared" si="26"/>
        <v>0</v>
      </c>
      <c r="J59" s="31">
        <f t="shared" si="26"/>
        <v>0</v>
      </c>
      <c r="K59" s="31">
        <f t="shared" si="26"/>
        <v>0</v>
      </c>
      <c r="L59" s="31">
        <f t="shared" si="26"/>
        <v>68.343497683999999</v>
      </c>
      <c r="M59" s="31">
        <f t="shared" si="26"/>
        <v>104.44335958000001</v>
      </c>
      <c r="N59" s="31">
        <f t="shared" si="26"/>
        <v>341.73306818000003</v>
      </c>
      <c r="O59" s="31">
        <f t="shared" si="26"/>
        <v>476.42317310000004</v>
      </c>
      <c r="P59" s="31">
        <f t="shared" si="26"/>
        <v>398.56178264000005</v>
      </c>
      <c r="Q59" s="31">
        <f t="shared" si="26"/>
        <v>188.14100060000001</v>
      </c>
      <c r="R59" s="31">
        <f t="shared" si="26"/>
        <v>240.11734446000003</v>
      </c>
      <c r="S59" s="31">
        <f t="shared" si="26"/>
        <v>181.19876824000002</v>
      </c>
      <c r="T59" s="31">
        <f t="shared" si="26"/>
        <v>275.23964888</v>
      </c>
      <c r="U59" s="31">
        <f t="shared" si="26"/>
        <v>139.97816532000002</v>
      </c>
      <c r="V59" s="31">
        <f t="shared" si="26"/>
        <v>126.6552966</v>
      </c>
      <c r="W59" s="31">
        <f t="shared" si="26"/>
        <v>235.03354196000001</v>
      </c>
      <c r="X59" s="31">
        <f t="shared" si="26"/>
        <v>515.45092480000005</v>
      </c>
      <c r="Y59" s="31">
        <f t="shared" si="26"/>
        <v>563.44745520000004</v>
      </c>
      <c r="Z59" s="31">
        <f t="shared" si="26"/>
        <v>506.08576802000005</v>
      </c>
      <c r="AA59" s="31">
        <f t="shared" si="26"/>
        <v>318.00056470000004</v>
      </c>
      <c r="AB59" s="31">
        <f t="shared" si="26"/>
        <v>250.95832118000001</v>
      </c>
      <c r="AC59" s="31">
        <f t="shared" si="26"/>
        <v>326.51907022000006</v>
      </c>
      <c r="AD59" s="31">
        <f t="shared" si="26"/>
        <v>378.62231666000002</v>
      </c>
      <c r="AE59" s="61">
        <f t="shared" si="26"/>
        <v>231.96550678</v>
      </c>
    </row>
    <row r="60" spans="1:31" ht="14.4" thickBot="1" x14ac:dyDescent="0.35">
      <c r="A60" s="73" t="s">
        <v>32</v>
      </c>
      <c r="B60" s="76">
        <f t="shared" ref="B60:AE60" si="27">B91*0.9058</f>
        <v>9.0207761489999996</v>
      </c>
      <c r="C60" s="77">
        <f t="shared" si="27"/>
        <v>32.878483834000001</v>
      </c>
      <c r="D60" s="77">
        <f t="shared" si="27"/>
        <v>86.318111361999996</v>
      </c>
      <c r="E60" s="77">
        <f t="shared" si="27"/>
        <v>179.90682570000001</v>
      </c>
      <c r="F60" s="77">
        <f t="shared" si="27"/>
        <v>157.91581330000002</v>
      </c>
      <c r="G60" s="77">
        <f t="shared" si="27"/>
        <v>124.93971140000001</v>
      </c>
      <c r="H60" s="77">
        <f t="shared" si="27"/>
        <v>62.861224706000009</v>
      </c>
      <c r="I60" s="77">
        <f t="shared" si="27"/>
        <v>0</v>
      </c>
      <c r="J60" s="77">
        <f t="shared" si="27"/>
        <v>0</v>
      </c>
      <c r="K60" s="77">
        <f t="shared" si="27"/>
        <v>0</v>
      </c>
      <c r="L60" s="77">
        <f t="shared" si="27"/>
        <v>46.598165418000001</v>
      </c>
      <c r="M60" s="77">
        <f t="shared" si="27"/>
        <v>97.586815900000005</v>
      </c>
      <c r="N60" s="77">
        <f t="shared" si="27"/>
        <v>374.61116251999999</v>
      </c>
      <c r="O60" s="77">
        <f t="shared" si="27"/>
        <v>451.98514200000005</v>
      </c>
      <c r="P60" s="77">
        <f t="shared" si="27"/>
        <v>362.07951010000005</v>
      </c>
      <c r="Q60" s="77">
        <f t="shared" si="27"/>
        <v>177.35862914000001</v>
      </c>
      <c r="R60" s="77">
        <f t="shared" si="27"/>
        <v>175.38470978000001</v>
      </c>
      <c r="S60" s="77">
        <f t="shared" si="27"/>
        <v>267.61707014000001</v>
      </c>
      <c r="T60" s="77">
        <f t="shared" si="27"/>
        <v>96.417065780000016</v>
      </c>
      <c r="U60" s="77">
        <f t="shared" si="27"/>
        <v>50.831729690000003</v>
      </c>
      <c r="V60" s="77">
        <f t="shared" si="27"/>
        <v>137.40832014</v>
      </c>
      <c r="W60" s="77">
        <f t="shared" si="27"/>
        <v>256.79402826</v>
      </c>
      <c r="X60" s="77">
        <f t="shared" si="27"/>
        <v>475.20478152000004</v>
      </c>
      <c r="Y60" s="77">
        <f t="shared" si="27"/>
        <v>480.54311382000009</v>
      </c>
      <c r="Z60" s="77">
        <f t="shared" si="27"/>
        <v>496.47975902000002</v>
      </c>
      <c r="AA60" s="77">
        <f t="shared" si="27"/>
        <v>269.57749308000001</v>
      </c>
      <c r="AB60" s="77">
        <f t="shared" si="27"/>
        <v>169.43088638</v>
      </c>
      <c r="AC60" s="77">
        <f t="shared" si="27"/>
        <v>319.11116608000003</v>
      </c>
      <c r="AD60" s="77">
        <f t="shared" si="27"/>
        <v>273.12523993999997</v>
      </c>
      <c r="AE60" s="78">
        <f t="shared" si="27"/>
        <v>161.44272676000003</v>
      </c>
    </row>
    <row r="62" spans="1:31" ht="14.4" thickBot="1" x14ac:dyDescent="0.35"/>
    <row r="63" spans="1:31" ht="14.4" thickBot="1" x14ac:dyDescent="0.35">
      <c r="A63" s="111" t="s">
        <v>67</v>
      </c>
      <c r="B63" s="113" t="s">
        <v>59</v>
      </c>
      <c r="C63" s="114"/>
      <c r="D63" s="114"/>
      <c r="E63" s="114"/>
      <c r="F63" s="114"/>
      <c r="G63" s="114"/>
      <c r="H63" s="114"/>
      <c r="I63" s="114"/>
      <c r="J63" s="114"/>
      <c r="K63" s="115"/>
      <c r="L63" s="113" t="s">
        <v>60</v>
      </c>
      <c r="M63" s="114"/>
      <c r="N63" s="114"/>
      <c r="O63" s="114"/>
      <c r="P63" s="114"/>
      <c r="Q63" s="114"/>
      <c r="R63" s="114"/>
      <c r="S63" s="114"/>
      <c r="T63" s="114"/>
      <c r="U63" s="115"/>
      <c r="V63" s="113" t="s">
        <v>61</v>
      </c>
      <c r="W63" s="114"/>
      <c r="X63" s="114"/>
      <c r="Y63" s="114"/>
      <c r="Z63" s="114"/>
      <c r="AA63" s="114"/>
      <c r="AB63" s="114"/>
      <c r="AC63" s="114"/>
      <c r="AD63" s="114"/>
      <c r="AE63" s="115"/>
    </row>
    <row r="64" spans="1:31" ht="14.4" thickBot="1" x14ac:dyDescent="0.35">
      <c r="A64" s="112"/>
      <c r="B64" s="79">
        <v>8.3000000000000007</v>
      </c>
      <c r="C64" s="79">
        <v>9.3000000000000007</v>
      </c>
      <c r="D64" s="79">
        <v>10.3</v>
      </c>
      <c r="E64" s="79">
        <v>11.3</v>
      </c>
      <c r="F64" s="79">
        <v>12.3</v>
      </c>
      <c r="G64" s="79">
        <v>13.3</v>
      </c>
      <c r="H64" s="79">
        <v>14.3</v>
      </c>
      <c r="I64" s="79">
        <v>15.3</v>
      </c>
      <c r="J64" s="79">
        <v>16.3</v>
      </c>
      <c r="K64" s="80">
        <v>17.3</v>
      </c>
      <c r="L64" s="79">
        <v>8.3000000000000007</v>
      </c>
      <c r="M64" s="79">
        <v>9.3000000000000007</v>
      </c>
      <c r="N64" s="79">
        <v>10.3</v>
      </c>
      <c r="O64" s="79">
        <v>11.3</v>
      </c>
      <c r="P64" s="79">
        <v>12.3</v>
      </c>
      <c r="Q64" s="79">
        <v>13.3</v>
      </c>
      <c r="R64" s="79">
        <v>14.3</v>
      </c>
      <c r="S64" s="79">
        <v>15.3</v>
      </c>
      <c r="T64" s="79">
        <v>16.3</v>
      </c>
      <c r="U64" s="80">
        <v>17.3</v>
      </c>
      <c r="V64" s="80">
        <v>7.3</v>
      </c>
      <c r="W64" s="79">
        <v>8.3000000000000007</v>
      </c>
      <c r="X64" s="79">
        <v>9.3000000000000007</v>
      </c>
      <c r="Y64" s="79">
        <v>10.3</v>
      </c>
      <c r="Z64" s="79">
        <v>11.3</v>
      </c>
      <c r="AA64" s="79">
        <v>12.3</v>
      </c>
      <c r="AB64" s="79">
        <v>13.3</v>
      </c>
      <c r="AC64" s="79">
        <v>14.3</v>
      </c>
      <c r="AD64" s="79">
        <v>15.3</v>
      </c>
      <c r="AE64" s="80">
        <v>16.3</v>
      </c>
    </row>
    <row r="65" spans="1:31" x14ac:dyDescent="0.3">
      <c r="A65" s="1" t="s">
        <v>4</v>
      </c>
      <c r="B65" s="57">
        <v>89.694149999999993</v>
      </c>
      <c r="C65" s="58">
        <v>387.0471</v>
      </c>
      <c r="D65" s="58">
        <v>423.85340000000002</v>
      </c>
      <c r="E65" s="58">
        <v>883.36789999999996</v>
      </c>
      <c r="F65" s="58">
        <v>789.59529999999995</v>
      </c>
      <c r="G65" s="58">
        <v>827.86180000000002</v>
      </c>
      <c r="H65" s="58">
        <v>1037.3409999999999</v>
      </c>
      <c r="I65" s="58">
        <v>0</v>
      </c>
      <c r="J65" s="58">
        <v>0</v>
      </c>
      <c r="K65" s="58">
        <v>0</v>
      </c>
      <c r="L65" s="58">
        <v>704.05520000000001</v>
      </c>
      <c r="M65" s="58">
        <v>751.10530000000006</v>
      </c>
      <c r="N65" s="58">
        <v>1195.3910000000001</v>
      </c>
      <c r="O65" s="58">
        <v>1742.14</v>
      </c>
      <c r="P65" s="58">
        <v>1235.8710000000001</v>
      </c>
      <c r="Q65" s="58">
        <v>1005.939</v>
      </c>
      <c r="R65" s="58">
        <v>1453.44</v>
      </c>
      <c r="S65" s="58">
        <v>34796.53</v>
      </c>
      <c r="T65" s="58">
        <v>1368.5909999999999</v>
      </c>
      <c r="U65" s="58">
        <v>651.11760000000004</v>
      </c>
      <c r="V65" s="58">
        <v>828.43949999999995</v>
      </c>
      <c r="W65" s="58">
        <v>1233.7059999999999</v>
      </c>
      <c r="X65" s="58">
        <v>1825.519</v>
      </c>
      <c r="Y65" s="58">
        <v>1523.192</v>
      </c>
      <c r="Z65" s="58">
        <v>1651.3209999999999</v>
      </c>
      <c r="AA65" s="58">
        <v>1211.011</v>
      </c>
      <c r="AB65" s="58">
        <v>1642.8630000000001</v>
      </c>
      <c r="AC65" s="58">
        <v>41497.82</v>
      </c>
      <c r="AD65" s="58">
        <v>2161.0079999999998</v>
      </c>
      <c r="AE65" s="59">
        <v>798.41240000000005</v>
      </c>
    </row>
    <row r="66" spans="1:31" x14ac:dyDescent="0.3">
      <c r="A66" s="1" t="s">
        <v>5</v>
      </c>
      <c r="B66" s="60">
        <v>50.174909999999997</v>
      </c>
      <c r="C66" s="31">
        <v>195.81100000000001</v>
      </c>
      <c r="D66" s="31">
        <v>392.5256</v>
      </c>
      <c r="E66" s="31">
        <v>699.7559</v>
      </c>
      <c r="F66" s="31">
        <v>601.37819999999999</v>
      </c>
      <c r="G66" s="31">
        <v>433.39800000000002</v>
      </c>
      <c r="H66" s="31">
        <v>495.96980000000002</v>
      </c>
      <c r="I66" s="31">
        <v>0</v>
      </c>
      <c r="J66" s="31">
        <v>0</v>
      </c>
      <c r="K66" s="31">
        <v>0</v>
      </c>
      <c r="L66" s="31">
        <v>310.37529999999998</v>
      </c>
      <c r="M66" s="31">
        <v>605.6087</v>
      </c>
      <c r="N66" s="31">
        <v>838.26710000000003</v>
      </c>
      <c r="O66" s="31">
        <v>1391.7539999999999</v>
      </c>
      <c r="P66" s="31">
        <v>852.03</v>
      </c>
      <c r="Q66" s="31">
        <v>666.43949999999995</v>
      </c>
      <c r="R66" s="31">
        <v>795.673</v>
      </c>
      <c r="S66" s="31">
        <v>1058.566</v>
      </c>
      <c r="T66" s="31">
        <v>669.74189999999999</v>
      </c>
      <c r="U66" s="31">
        <v>492.60340000000002</v>
      </c>
      <c r="V66" s="31">
        <v>593.83839999999998</v>
      </c>
      <c r="W66" s="31">
        <v>752.40329999999994</v>
      </c>
      <c r="X66" s="31">
        <v>1566.989</v>
      </c>
      <c r="Y66" s="31">
        <v>1220.7280000000001</v>
      </c>
      <c r="Z66" s="31">
        <v>1191.0709999999999</v>
      </c>
      <c r="AA66" s="31">
        <v>832.71220000000005</v>
      </c>
      <c r="AB66" s="31">
        <v>909.75739999999996</v>
      </c>
      <c r="AC66" s="31">
        <v>895.76350000000002</v>
      </c>
      <c r="AD66" s="31">
        <v>1203.981</v>
      </c>
      <c r="AE66" s="61">
        <v>610.6961</v>
      </c>
    </row>
    <row r="67" spans="1:31" x14ac:dyDescent="0.3">
      <c r="A67" s="81" t="s">
        <v>6</v>
      </c>
      <c r="B67" s="60">
        <v>26.253520000000002</v>
      </c>
      <c r="C67" s="31">
        <v>99.267579999999995</v>
      </c>
      <c r="D67" s="31">
        <v>237.33600000000001</v>
      </c>
      <c r="E67" s="31">
        <v>486.59859999999998</v>
      </c>
      <c r="F67" s="31">
        <v>402.48570000000001</v>
      </c>
      <c r="G67" s="31">
        <v>318.49200000000002</v>
      </c>
      <c r="H67" s="31">
        <v>164.8057</v>
      </c>
      <c r="I67" s="31">
        <v>0</v>
      </c>
      <c r="J67" s="31">
        <v>0</v>
      </c>
      <c r="K67" s="31">
        <v>0</v>
      </c>
      <c r="L67" s="31">
        <v>234.51859999999999</v>
      </c>
      <c r="M67" s="31">
        <v>363.33249999999998</v>
      </c>
      <c r="N67" s="31">
        <v>711.08079999999995</v>
      </c>
      <c r="O67" s="31">
        <v>798.30610000000001</v>
      </c>
      <c r="P67" s="31">
        <v>770.95450000000005</v>
      </c>
      <c r="Q67" s="31">
        <v>432.34</v>
      </c>
      <c r="R67" s="31">
        <v>436.0163</v>
      </c>
      <c r="S67" s="31">
        <v>747.78959999999995</v>
      </c>
      <c r="T67" s="31">
        <v>216.2054</v>
      </c>
      <c r="U67" s="31">
        <v>124.2276</v>
      </c>
      <c r="V67" s="31">
        <v>403.75639999999999</v>
      </c>
      <c r="W67" s="31">
        <v>553.55079999999998</v>
      </c>
      <c r="X67" s="31">
        <v>1051.8879999999999</v>
      </c>
      <c r="Y67" s="31">
        <v>921.88120000000004</v>
      </c>
      <c r="Z67" s="31">
        <v>1121.338</v>
      </c>
      <c r="AA67" s="31">
        <v>727.44669999999996</v>
      </c>
      <c r="AB67" s="31">
        <v>544.78769999999997</v>
      </c>
      <c r="AC67" s="31">
        <v>714.5421</v>
      </c>
      <c r="AD67" s="31">
        <v>712.39229999999998</v>
      </c>
      <c r="AE67" s="61">
        <v>293.98910000000001</v>
      </c>
    </row>
    <row r="68" spans="1:31" x14ac:dyDescent="0.3">
      <c r="A68" s="81" t="s">
        <v>7</v>
      </c>
      <c r="B68" s="60">
        <v>24.78068</v>
      </c>
      <c r="C68" s="31">
        <v>85.99812</v>
      </c>
      <c r="D68" s="31">
        <v>101.5433</v>
      </c>
      <c r="E68" s="31">
        <v>239.0684</v>
      </c>
      <c r="F68" s="31">
        <v>357.05930000000001</v>
      </c>
      <c r="G68" s="31">
        <v>253.31460000000001</v>
      </c>
      <c r="H68" s="31">
        <v>137.61840000000001</v>
      </c>
      <c r="I68" s="31">
        <v>0</v>
      </c>
      <c r="J68" s="31">
        <v>0</v>
      </c>
      <c r="K68" s="31">
        <v>0</v>
      </c>
      <c r="L68" s="31">
        <v>122.5919</v>
      </c>
      <c r="M68" s="31">
        <v>291.1035</v>
      </c>
      <c r="N68" s="31">
        <v>339.94940000000003</v>
      </c>
      <c r="O68" s="31">
        <v>674.67380000000003</v>
      </c>
      <c r="P68" s="31">
        <v>561.596</v>
      </c>
      <c r="Q68" s="31">
        <v>325.70589999999999</v>
      </c>
      <c r="R68" s="31">
        <v>258.8297</v>
      </c>
      <c r="S68" s="31">
        <v>418.97730000000001</v>
      </c>
      <c r="T68" s="31">
        <v>133.523</v>
      </c>
      <c r="U68" s="31">
        <v>80.700689999999994</v>
      </c>
      <c r="V68" s="31">
        <v>148.8526</v>
      </c>
      <c r="W68" s="31">
        <v>422.88749999999999</v>
      </c>
      <c r="X68" s="31">
        <v>761.83460000000002</v>
      </c>
      <c r="Y68" s="31">
        <v>942.74419999999998</v>
      </c>
      <c r="Z68" s="31">
        <v>765.73829999999998</v>
      </c>
      <c r="AA68" s="31">
        <v>439.93189999999998</v>
      </c>
      <c r="AB68" s="31">
        <v>438.44670000000002</v>
      </c>
      <c r="AC68" s="31">
        <v>544.04819999999995</v>
      </c>
      <c r="AD68" s="31">
        <v>630.46839999999997</v>
      </c>
      <c r="AE68" s="61">
        <v>181.41679999999999</v>
      </c>
    </row>
    <row r="69" spans="1:31" x14ac:dyDescent="0.3">
      <c r="A69" s="81" t="s">
        <v>8</v>
      </c>
      <c r="B69" s="60">
        <v>17.58961</v>
      </c>
      <c r="C69" s="31">
        <v>54.493650000000002</v>
      </c>
      <c r="D69" s="31">
        <v>96.931200000000004</v>
      </c>
      <c r="E69" s="31">
        <v>294.76029999999997</v>
      </c>
      <c r="F69" s="31">
        <v>251.68639999999999</v>
      </c>
      <c r="G69" s="31">
        <v>167.35480000000001</v>
      </c>
      <c r="H69" s="31">
        <v>200.95650000000001</v>
      </c>
      <c r="I69" s="31">
        <v>0</v>
      </c>
      <c r="J69" s="31">
        <v>0</v>
      </c>
      <c r="K69" s="31">
        <v>0</v>
      </c>
      <c r="L69" s="31">
        <v>103.67449999999999</v>
      </c>
      <c r="M69" s="31">
        <v>184.4117</v>
      </c>
      <c r="N69" s="31">
        <v>273.25689999999997</v>
      </c>
      <c r="O69" s="31">
        <v>545.8886</v>
      </c>
      <c r="P69" s="31">
        <v>474.5052</v>
      </c>
      <c r="Q69" s="31">
        <v>233.65559999999999</v>
      </c>
      <c r="R69" s="31">
        <v>324.13350000000003</v>
      </c>
      <c r="S69" s="31">
        <v>354.33370000000002</v>
      </c>
      <c r="T69" s="31">
        <v>264.69729999999998</v>
      </c>
      <c r="U69" s="31">
        <v>65.249210000000005</v>
      </c>
      <c r="V69" s="31">
        <v>188.01920000000001</v>
      </c>
      <c r="W69" s="31">
        <v>219.1704</v>
      </c>
      <c r="X69" s="31">
        <v>658.60270000000003</v>
      </c>
      <c r="Y69" s="31">
        <v>546.50289999999995</v>
      </c>
      <c r="Z69" s="31">
        <v>737.2722</v>
      </c>
      <c r="AA69" s="31">
        <v>379.67840000000001</v>
      </c>
      <c r="AB69" s="31">
        <v>210.70359999999999</v>
      </c>
      <c r="AC69" s="31">
        <v>395.31169999999997</v>
      </c>
      <c r="AD69" s="31">
        <v>356.41390000000001</v>
      </c>
      <c r="AE69" s="61">
        <v>199.82679999999999</v>
      </c>
    </row>
    <row r="70" spans="1:31" x14ac:dyDescent="0.3">
      <c r="A70" s="81" t="s">
        <v>9</v>
      </c>
      <c r="B70" s="60">
        <v>11.829420000000001</v>
      </c>
      <c r="C70" s="31">
        <v>39.460090000000001</v>
      </c>
      <c r="D70" s="31">
        <v>83.929500000000004</v>
      </c>
      <c r="E70" s="31">
        <v>169.7824</v>
      </c>
      <c r="F70" s="31">
        <v>164.67779999999999</v>
      </c>
      <c r="G70" s="31">
        <v>106.6459</v>
      </c>
      <c r="H70" s="31">
        <v>136.32239999999999</v>
      </c>
      <c r="I70" s="31">
        <v>0</v>
      </c>
      <c r="J70" s="31">
        <v>0</v>
      </c>
      <c r="K70" s="31">
        <v>0</v>
      </c>
      <c r="L70" s="31">
        <v>49.274929999999998</v>
      </c>
      <c r="M70" s="31">
        <v>69.081940000000003</v>
      </c>
      <c r="N70" s="31">
        <v>211.4136</v>
      </c>
      <c r="O70" s="31">
        <v>322.61689999999999</v>
      </c>
      <c r="P70" s="31">
        <v>297.37450000000001</v>
      </c>
      <c r="Q70" s="31">
        <v>171.6514</v>
      </c>
      <c r="R70" s="31">
        <v>237.99250000000001</v>
      </c>
      <c r="S70" s="31">
        <v>240.45820000000001</v>
      </c>
      <c r="T70" s="31">
        <v>87.795079999999999</v>
      </c>
      <c r="U70" s="31">
        <v>46.85689</v>
      </c>
      <c r="V70" s="31">
        <v>87.629990000000006</v>
      </c>
      <c r="W70" s="31">
        <v>188.9315</v>
      </c>
      <c r="X70" s="31">
        <v>450.67020000000002</v>
      </c>
      <c r="Y70" s="31">
        <v>429.95780000000002</v>
      </c>
      <c r="Z70" s="31">
        <v>428.12009999999998</v>
      </c>
      <c r="AA70" s="31">
        <v>253.52549999999999</v>
      </c>
      <c r="AB70" s="31">
        <v>196.33539999999999</v>
      </c>
      <c r="AC70" s="31">
        <v>276.73329999999999</v>
      </c>
      <c r="AD70" s="31">
        <v>228.15190000000001</v>
      </c>
      <c r="AE70" s="61">
        <v>117.81910000000001</v>
      </c>
    </row>
    <row r="71" spans="1:31" x14ac:dyDescent="0.3">
      <c r="A71" s="81" t="s">
        <v>10</v>
      </c>
      <c r="B71" s="60">
        <v>61.104059999999997</v>
      </c>
      <c r="C71" s="31">
        <v>293.62779999999998</v>
      </c>
      <c r="D71" s="31">
        <v>434.9323</v>
      </c>
      <c r="E71" s="31">
        <v>733.23990000000003</v>
      </c>
      <c r="F71" s="31">
        <v>809.26980000000003</v>
      </c>
      <c r="G71" s="31">
        <v>816.40170000000001</v>
      </c>
      <c r="H71" s="31">
        <v>1048.087</v>
      </c>
      <c r="I71" s="31">
        <v>0</v>
      </c>
      <c r="J71" s="31">
        <v>0</v>
      </c>
      <c r="K71" s="31">
        <v>0</v>
      </c>
      <c r="L71" s="31">
        <v>438.95119999999997</v>
      </c>
      <c r="M71" s="31">
        <v>679.02279999999996</v>
      </c>
      <c r="N71" s="31">
        <v>779.03290000000004</v>
      </c>
      <c r="O71" s="31">
        <v>1325.6020000000001</v>
      </c>
      <c r="P71" s="31">
        <v>1010.136</v>
      </c>
      <c r="Q71" s="31">
        <v>1012.9160000000001</v>
      </c>
      <c r="R71" s="31">
        <v>1620.569</v>
      </c>
      <c r="S71" s="31">
        <v>34361.879999999997</v>
      </c>
      <c r="T71" s="31">
        <v>1354.713</v>
      </c>
      <c r="U71" s="31">
        <v>356.94490000000002</v>
      </c>
      <c r="V71" s="31">
        <v>612.92349999999999</v>
      </c>
      <c r="W71" s="31">
        <v>842.06690000000003</v>
      </c>
      <c r="X71" s="31">
        <v>1259.182</v>
      </c>
      <c r="Y71" s="31">
        <v>1169.098</v>
      </c>
      <c r="Z71" s="31">
        <v>1385.7059999999999</v>
      </c>
      <c r="AA71" s="31">
        <v>981.18399999999997</v>
      </c>
      <c r="AB71" s="31">
        <v>1326.252</v>
      </c>
      <c r="AC71" s="31">
        <v>1305.761</v>
      </c>
      <c r="AD71" s="31">
        <v>1801.423</v>
      </c>
      <c r="AE71" s="61">
        <v>665.53970000000004</v>
      </c>
    </row>
    <row r="72" spans="1:31" ht="14.4" thickBot="1" x14ac:dyDescent="0.35">
      <c r="A72" s="81" t="s">
        <v>11</v>
      </c>
      <c r="B72" s="60">
        <v>52.123539999999998</v>
      </c>
      <c r="C72" s="31">
        <v>239.13399999999999</v>
      </c>
      <c r="D72" s="31">
        <v>352.5951</v>
      </c>
      <c r="E72" s="31">
        <v>670.97940000000006</v>
      </c>
      <c r="F72" s="31">
        <v>550.23710000000005</v>
      </c>
      <c r="G72" s="31">
        <v>776.93370000000004</v>
      </c>
      <c r="H72" s="31">
        <v>486.77249999999998</v>
      </c>
      <c r="I72" s="31">
        <v>0</v>
      </c>
      <c r="J72" s="31">
        <v>0</v>
      </c>
      <c r="K72" s="31">
        <v>0</v>
      </c>
      <c r="L72" s="31">
        <v>345.03019999999998</v>
      </c>
      <c r="M72" s="31">
        <v>669.67</v>
      </c>
      <c r="N72" s="31">
        <v>818.85969999999998</v>
      </c>
      <c r="O72" s="31">
        <v>1401.3969999999999</v>
      </c>
      <c r="P72" s="31">
        <v>903.19190000000003</v>
      </c>
      <c r="Q72" s="31">
        <v>813.35249999999996</v>
      </c>
      <c r="R72" s="31">
        <v>1175.826</v>
      </c>
      <c r="S72" s="31">
        <v>1647.5440000000001</v>
      </c>
      <c r="T72" s="31">
        <v>1210.857</v>
      </c>
      <c r="U72" s="31">
        <v>325.67009999999999</v>
      </c>
      <c r="V72" s="31">
        <v>616.55259999999998</v>
      </c>
      <c r="W72" s="31">
        <v>735.98050000000001</v>
      </c>
      <c r="X72" s="31">
        <v>1389.932</v>
      </c>
      <c r="Y72" s="31">
        <v>1090.752</v>
      </c>
      <c r="Z72" s="31">
        <v>1268.2539999999999</v>
      </c>
      <c r="AA72" s="31">
        <v>968.60940000000005</v>
      </c>
      <c r="AB72" s="31">
        <v>1059.8240000000001</v>
      </c>
      <c r="AC72" s="31">
        <v>1086.384</v>
      </c>
      <c r="AD72" s="31">
        <v>1291.3789999999999</v>
      </c>
      <c r="AE72" s="61">
        <v>540.86189999999999</v>
      </c>
    </row>
    <row r="73" spans="1:31" ht="14.4" thickTop="1" x14ac:dyDescent="0.3">
      <c r="A73" s="82" t="s">
        <v>12</v>
      </c>
      <c r="B73" s="60">
        <v>48.180160000000001</v>
      </c>
      <c r="C73" s="31">
        <v>141.05359999999999</v>
      </c>
      <c r="D73" s="31">
        <v>210.85669999999999</v>
      </c>
      <c r="E73" s="31">
        <v>539.5856</v>
      </c>
      <c r="F73" s="31">
        <v>387.86540000000002</v>
      </c>
      <c r="G73" s="31">
        <v>393.61989999999997</v>
      </c>
      <c r="H73" s="31">
        <v>545.60889999999995</v>
      </c>
      <c r="I73" s="31">
        <v>0</v>
      </c>
      <c r="J73" s="31">
        <v>0</v>
      </c>
      <c r="K73" s="31">
        <v>0</v>
      </c>
      <c r="L73" s="31">
        <v>194.26490000000001</v>
      </c>
      <c r="M73" s="31">
        <v>378.78519999999997</v>
      </c>
      <c r="N73" s="31">
        <v>679.94979999999998</v>
      </c>
      <c r="O73" s="31">
        <v>998.16639999999995</v>
      </c>
      <c r="P73" s="31">
        <v>682.46389999999997</v>
      </c>
      <c r="Q73" s="31">
        <v>422.93630000000002</v>
      </c>
      <c r="R73" s="31">
        <v>426.05939999999998</v>
      </c>
      <c r="S73" s="31">
        <v>912.32910000000004</v>
      </c>
      <c r="T73" s="31">
        <v>860.14250000000004</v>
      </c>
      <c r="U73" s="31">
        <v>196.53210000000001</v>
      </c>
      <c r="V73" s="31">
        <v>471.56549999999999</v>
      </c>
      <c r="W73" s="31">
        <v>685.85260000000005</v>
      </c>
      <c r="X73" s="31">
        <v>1218.682</v>
      </c>
      <c r="Y73" s="31">
        <v>821.06349999999998</v>
      </c>
      <c r="Z73" s="31">
        <v>1201.46</v>
      </c>
      <c r="AA73" s="31">
        <v>621.56410000000005</v>
      </c>
      <c r="AB73" s="31">
        <v>743.32479999999998</v>
      </c>
      <c r="AC73" s="31">
        <v>872.42639999999994</v>
      </c>
      <c r="AD73" s="31">
        <v>803.79880000000003</v>
      </c>
      <c r="AE73" s="61">
        <v>332.54989999999998</v>
      </c>
    </row>
    <row r="74" spans="1:31" x14ac:dyDescent="0.3">
      <c r="A74" s="81" t="s">
        <v>13</v>
      </c>
      <c r="B74" s="60">
        <v>23.500360000000001</v>
      </c>
      <c r="C74" s="31">
        <v>96.147819999999996</v>
      </c>
      <c r="D74" s="31">
        <v>109.9688</v>
      </c>
      <c r="E74" s="31">
        <v>361.36739999999998</v>
      </c>
      <c r="F74" s="31">
        <v>402.33519999999999</v>
      </c>
      <c r="G74" s="31">
        <v>250.68010000000001</v>
      </c>
      <c r="H74" s="31">
        <v>156.9365</v>
      </c>
      <c r="I74" s="31">
        <v>0</v>
      </c>
      <c r="J74" s="31">
        <v>0</v>
      </c>
      <c r="K74" s="31">
        <v>0</v>
      </c>
      <c r="L74" s="31">
        <v>125.729</v>
      </c>
      <c r="M74" s="31">
        <v>308.95800000000003</v>
      </c>
      <c r="N74" s="31">
        <v>435.9871</v>
      </c>
      <c r="O74" s="31">
        <v>773.21749999999997</v>
      </c>
      <c r="P74" s="31">
        <v>599.99440000000004</v>
      </c>
      <c r="Q74" s="31">
        <v>316.80799999999999</v>
      </c>
      <c r="R74" s="31">
        <v>302.9194</v>
      </c>
      <c r="S74" s="31">
        <v>456.5684</v>
      </c>
      <c r="T74" s="31">
        <v>171.7979</v>
      </c>
      <c r="U74" s="31">
        <v>97.338589999999996</v>
      </c>
      <c r="V74" s="31">
        <v>273.52300000000002</v>
      </c>
      <c r="W74" s="31">
        <v>505.17840000000001</v>
      </c>
      <c r="X74" s="31">
        <v>727.97670000000005</v>
      </c>
      <c r="Y74" s="31">
        <v>962.13310000000001</v>
      </c>
      <c r="Z74" s="31">
        <v>816.95050000000003</v>
      </c>
      <c r="AA74" s="31">
        <v>458.6866</v>
      </c>
      <c r="AB74" s="31">
        <v>355.255</v>
      </c>
      <c r="AC74" s="31">
        <v>337.56599999999997</v>
      </c>
      <c r="AD74" s="31">
        <v>561.98820000000001</v>
      </c>
      <c r="AE74" s="61">
        <v>251.3707</v>
      </c>
    </row>
    <row r="75" spans="1:31" x14ac:dyDescent="0.3">
      <c r="A75" s="81" t="s">
        <v>14</v>
      </c>
      <c r="B75" s="60">
        <v>13.35589</v>
      </c>
      <c r="C75" s="31">
        <v>95.321269999999998</v>
      </c>
      <c r="D75" s="31">
        <v>64.170689999999993</v>
      </c>
      <c r="E75" s="31">
        <v>284.00889999999998</v>
      </c>
      <c r="F75" s="31">
        <v>238.58150000000001</v>
      </c>
      <c r="G75" s="31">
        <v>264.93060000000003</v>
      </c>
      <c r="H75" s="31">
        <v>124.4289</v>
      </c>
      <c r="I75" s="31">
        <v>0</v>
      </c>
      <c r="J75" s="31">
        <v>0</v>
      </c>
      <c r="K75" s="31">
        <v>0</v>
      </c>
      <c r="L75" s="31">
        <v>146.1944</v>
      </c>
      <c r="M75" s="31">
        <v>120.2597</v>
      </c>
      <c r="N75" s="31">
        <v>353.1078</v>
      </c>
      <c r="O75" s="31">
        <v>699.84140000000002</v>
      </c>
      <c r="P75" s="31">
        <v>467.9418</v>
      </c>
      <c r="Q75" s="31">
        <v>271.82040000000001</v>
      </c>
      <c r="R75" s="31">
        <v>244.2792</v>
      </c>
      <c r="S75" s="31">
        <v>354.41669999999999</v>
      </c>
      <c r="T75" s="31">
        <v>120.15860000000001</v>
      </c>
      <c r="U75" s="31">
        <v>67.270229999999998</v>
      </c>
      <c r="V75" s="31">
        <v>177.8484</v>
      </c>
      <c r="W75" s="31">
        <v>403.65109999999999</v>
      </c>
      <c r="X75" s="31">
        <v>567.56830000000002</v>
      </c>
      <c r="Y75" s="31">
        <v>591.87239999999997</v>
      </c>
      <c r="Z75" s="31">
        <v>687.59389999999996</v>
      </c>
      <c r="AA75" s="31">
        <v>362.52980000000002</v>
      </c>
      <c r="AB75" s="31">
        <v>278.78050000000002</v>
      </c>
      <c r="AC75" s="31">
        <v>501.48379999999997</v>
      </c>
      <c r="AD75" s="31">
        <v>526.20429999999999</v>
      </c>
      <c r="AE75" s="61">
        <v>203.37029999999999</v>
      </c>
    </row>
    <row r="76" spans="1:31" x14ac:dyDescent="0.3">
      <c r="A76" s="81" t="s">
        <v>15</v>
      </c>
      <c r="B76" s="60">
        <v>11.01543</v>
      </c>
      <c r="C76" s="31">
        <v>33.444809999999997</v>
      </c>
      <c r="D76" s="31">
        <v>102.4318</v>
      </c>
      <c r="E76" s="31">
        <v>257.88979999999998</v>
      </c>
      <c r="F76" s="31">
        <v>159.49950000000001</v>
      </c>
      <c r="G76" s="31">
        <v>184.70349999999999</v>
      </c>
      <c r="H76" s="31">
        <v>72.297319999999999</v>
      </c>
      <c r="I76" s="31">
        <v>0</v>
      </c>
      <c r="J76" s="31">
        <v>0</v>
      </c>
      <c r="K76" s="31">
        <v>0</v>
      </c>
      <c r="L76" s="31">
        <v>80.636049999999997</v>
      </c>
      <c r="M76" s="31">
        <v>93.858220000000003</v>
      </c>
      <c r="N76" s="31">
        <v>288.51369999999997</v>
      </c>
      <c r="O76" s="31">
        <v>418.57150000000001</v>
      </c>
      <c r="P76" s="31">
        <v>375.91820000000001</v>
      </c>
      <c r="Q76" s="31">
        <v>294.28089999999997</v>
      </c>
      <c r="R76" s="31">
        <v>188.52780000000001</v>
      </c>
      <c r="S76" s="31">
        <v>357.1508</v>
      </c>
      <c r="T76" s="31">
        <v>114.4175</v>
      </c>
      <c r="U76" s="31">
        <v>48.890569999999997</v>
      </c>
      <c r="V76" s="31">
        <v>97.923159999999996</v>
      </c>
      <c r="W76" s="31">
        <v>301.11950000000002</v>
      </c>
      <c r="X76" s="31">
        <v>423.58460000000002</v>
      </c>
      <c r="Y76" s="31">
        <v>599.13599999999997</v>
      </c>
      <c r="Z76" s="31">
        <v>528.65060000000005</v>
      </c>
      <c r="AA76" s="31">
        <v>265.12040000000002</v>
      </c>
      <c r="AB76" s="31">
        <v>172.13390000000001</v>
      </c>
      <c r="AC76" s="31">
        <v>302.81659999999999</v>
      </c>
      <c r="AD76" s="31">
        <v>343.66860000000003</v>
      </c>
      <c r="AE76" s="61">
        <v>143.41999999999999</v>
      </c>
    </row>
    <row r="77" spans="1:31" x14ac:dyDescent="0.3">
      <c r="A77" s="81" t="s">
        <v>16</v>
      </c>
      <c r="B77" s="60">
        <v>8.6507319999999996</v>
      </c>
      <c r="C77" s="31">
        <v>19.531169999999999</v>
      </c>
      <c r="D77" s="31">
        <v>54.18676</v>
      </c>
      <c r="E77" s="31">
        <v>242.46420000000001</v>
      </c>
      <c r="F77" s="31">
        <v>138.79589999999999</v>
      </c>
      <c r="G77" s="31">
        <v>159.03559999999999</v>
      </c>
      <c r="H77" s="31">
        <v>62.104379999999999</v>
      </c>
      <c r="I77" s="31">
        <v>0</v>
      </c>
      <c r="J77" s="31">
        <v>0</v>
      </c>
      <c r="K77" s="31">
        <v>0</v>
      </c>
      <c r="L77" s="31">
        <v>54.911320000000003</v>
      </c>
      <c r="M77" s="31">
        <v>102.59869999999999</v>
      </c>
      <c r="N77" s="31">
        <v>173.06790000000001</v>
      </c>
      <c r="O77" s="31">
        <v>295.72340000000003</v>
      </c>
      <c r="P77" s="31">
        <v>338.66120000000001</v>
      </c>
      <c r="Q77" s="31">
        <v>163.06309999999999</v>
      </c>
      <c r="R77" s="31">
        <v>171.97470000000001</v>
      </c>
      <c r="S77" s="31">
        <v>201.7518</v>
      </c>
      <c r="T77" s="31">
        <v>69.866299999999995</v>
      </c>
      <c r="U77" s="31">
        <v>48.764789999999998</v>
      </c>
      <c r="V77" s="31">
        <v>92.61806</v>
      </c>
      <c r="W77" s="31">
        <v>167.44749999999999</v>
      </c>
      <c r="X77" s="31">
        <v>452.11660000000001</v>
      </c>
      <c r="Y77" s="31">
        <v>367.46050000000002</v>
      </c>
      <c r="Z77" s="31">
        <v>493.44850000000002</v>
      </c>
      <c r="AA77" s="31">
        <v>207.03020000000001</v>
      </c>
      <c r="AB77" s="31">
        <v>201.4426</v>
      </c>
      <c r="AC77" s="31">
        <v>191.72059999999999</v>
      </c>
      <c r="AD77" s="31">
        <v>214.36680000000001</v>
      </c>
      <c r="AE77" s="61">
        <v>126.3626</v>
      </c>
    </row>
    <row r="78" spans="1:31" x14ac:dyDescent="0.3">
      <c r="A78" s="81" t="s">
        <v>17</v>
      </c>
      <c r="B78" s="60">
        <v>52.40493</v>
      </c>
      <c r="C78" s="31">
        <v>192.0042</v>
      </c>
      <c r="D78" s="31">
        <v>353.89060000000001</v>
      </c>
      <c r="E78" s="31">
        <v>719.17330000000004</v>
      </c>
      <c r="F78" s="31">
        <v>679.62649999999996</v>
      </c>
      <c r="G78" s="31">
        <v>865.59720000000004</v>
      </c>
      <c r="H78" s="31">
        <v>794.79790000000003</v>
      </c>
      <c r="I78" s="31">
        <v>0</v>
      </c>
      <c r="J78" s="31">
        <v>0</v>
      </c>
      <c r="K78" s="31">
        <v>0</v>
      </c>
      <c r="L78" s="31">
        <v>522.98779999999999</v>
      </c>
      <c r="M78" s="31">
        <v>542.69320000000005</v>
      </c>
      <c r="N78" s="31">
        <v>680.46019999999999</v>
      </c>
      <c r="O78" s="31">
        <v>1067.4259999999999</v>
      </c>
      <c r="P78" s="31">
        <v>978.41459999999995</v>
      </c>
      <c r="Q78" s="31">
        <v>786.15530000000001</v>
      </c>
      <c r="R78" s="31">
        <v>1032.1389999999999</v>
      </c>
      <c r="S78" s="31">
        <v>1550.9490000000001</v>
      </c>
      <c r="T78" s="31">
        <v>672.55780000000004</v>
      </c>
      <c r="U78" s="31">
        <v>355.6343</v>
      </c>
      <c r="V78" s="31">
        <v>643.11739999999998</v>
      </c>
      <c r="W78" s="31">
        <v>894.68299999999999</v>
      </c>
      <c r="X78" s="31">
        <v>1402.3440000000001</v>
      </c>
      <c r="Y78" s="31">
        <v>1296.9390000000001</v>
      </c>
      <c r="Z78" s="31">
        <v>1211.4390000000001</v>
      </c>
      <c r="AA78" s="31">
        <v>796.41830000000004</v>
      </c>
      <c r="AB78" s="31">
        <v>1001.943</v>
      </c>
      <c r="AC78" s="31">
        <v>1126.992</v>
      </c>
      <c r="AD78" s="31">
        <v>1431.221</v>
      </c>
      <c r="AE78" s="61">
        <v>736.17039999999997</v>
      </c>
    </row>
    <row r="79" spans="1:31" ht="14.4" thickBot="1" x14ac:dyDescent="0.35">
      <c r="A79" s="83" t="s">
        <v>18</v>
      </c>
      <c r="B79" s="60">
        <v>58.411999999999999</v>
      </c>
      <c r="C79" s="31">
        <v>185.4315</v>
      </c>
      <c r="D79" s="31">
        <v>317.35739999999998</v>
      </c>
      <c r="E79" s="31">
        <v>632.46659999999997</v>
      </c>
      <c r="F79" s="31">
        <v>565.11159999999995</v>
      </c>
      <c r="G79" s="31">
        <v>651.88409999999999</v>
      </c>
      <c r="H79" s="31">
        <v>566.13350000000003</v>
      </c>
      <c r="I79" s="31">
        <v>0</v>
      </c>
      <c r="J79" s="31">
        <v>0</v>
      </c>
      <c r="K79" s="31">
        <v>0</v>
      </c>
      <c r="L79" s="31">
        <v>428.25360000000001</v>
      </c>
      <c r="M79" s="31">
        <v>603.59410000000003</v>
      </c>
      <c r="N79" s="31">
        <v>741.89430000000004</v>
      </c>
      <c r="O79" s="31">
        <v>1288.473</v>
      </c>
      <c r="P79" s="31">
        <v>768.61389999999994</v>
      </c>
      <c r="Q79" s="31">
        <v>720.76070000000004</v>
      </c>
      <c r="R79" s="31">
        <v>1046.9670000000001</v>
      </c>
      <c r="S79" s="31">
        <v>1962.704</v>
      </c>
      <c r="T79" s="31">
        <v>711.97770000000003</v>
      </c>
      <c r="U79" s="31">
        <v>271.6311</v>
      </c>
      <c r="V79" s="31">
        <v>559.50660000000005</v>
      </c>
      <c r="W79" s="31">
        <v>733.96410000000003</v>
      </c>
      <c r="X79" s="31">
        <v>1104.319</v>
      </c>
      <c r="Y79" s="31">
        <v>1007.105</v>
      </c>
      <c r="Z79" s="31">
        <v>1194.9390000000001</v>
      </c>
      <c r="AA79" s="31">
        <v>998.41139999999996</v>
      </c>
      <c r="AB79" s="31">
        <v>633.73069999999996</v>
      </c>
      <c r="AC79" s="31">
        <v>849.41279999999995</v>
      </c>
      <c r="AD79" s="31">
        <v>1111.96</v>
      </c>
      <c r="AE79" s="61">
        <v>521.81020000000001</v>
      </c>
    </row>
    <row r="80" spans="1:31" ht="14.4" thickTop="1" x14ac:dyDescent="0.3">
      <c r="A80" s="82" t="s">
        <v>19</v>
      </c>
      <c r="B80" s="60">
        <v>46.241810000000001</v>
      </c>
      <c r="C80" s="31">
        <v>204.80269999999999</v>
      </c>
      <c r="D80" s="31">
        <v>206.37620000000001</v>
      </c>
      <c r="E80" s="31">
        <v>431.4622</v>
      </c>
      <c r="F80" s="31">
        <v>358.1447</v>
      </c>
      <c r="G80" s="31">
        <v>622.36069999999995</v>
      </c>
      <c r="H80" s="31">
        <v>471.2296</v>
      </c>
      <c r="I80" s="31">
        <v>0</v>
      </c>
      <c r="J80" s="31">
        <v>0</v>
      </c>
      <c r="K80" s="31">
        <v>0</v>
      </c>
      <c r="L80" s="31">
        <v>182.041</v>
      </c>
      <c r="M80" s="31">
        <v>343.0659</v>
      </c>
      <c r="N80" s="31">
        <v>637.01520000000005</v>
      </c>
      <c r="O80" s="31">
        <v>1032.8979999999999</v>
      </c>
      <c r="P80" s="31">
        <v>807.50819999999999</v>
      </c>
      <c r="Q80" s="31">
        <v>681.04309999999998</v>
      </c>
      <c r="R80" s="31">
        <v>620.15139999999997</v>
      </c>
      <c r="S80" s="31">
        <v>1334.88</v>
      </c>
      <c r="T80" s="31">
        <v>1039.395</v>
      </c>
      <c r="U80" s="31">
        <v>221.2037</v>
      </c>
      <c r="V80" s="31">
        <v>546.03399999999999</v>
      </c>
      <c r="W80" s="31">
        <v>559.75840000000005</v>
      </c>
      <c r="X80" s="31">
        <v>943.84910000000002</v>
      </c>
      <c r="Y80" s="31">
        <v>775.74220000000003</v>
      </c>
      <c r="Z80" s="31">
        <v>1057.0730000000001</v>
      </c>
      <c r="AA80" s="31">
        <v>789.32870000000003</v>
      </c>
      <c r="AB80" s="31">
        <v>733.5521</v>
      </c>
      <c r="AC80" s="31">
        <v>888.54399999999998</v>
      </c>
      <c r="AD80" s="31">
        <v>732.02269999999999</v>
      </c>
      <c r="AE80" s="61">
        <v>386.65129999999999</v>
      </c>
    </row>
    <row r="81" spans="1:31" x14ac:dyDescent="0.3">
      <c r="A81" s="81" t="s">
        <v>20</v>
      </c>
      <c r="B81" s="60">
        <v>20.214849999999998</v>
      </c>
      <c r="C81" s="31">
        <v>84.692610000000002</v>
      </c>
      <c r="D81" s="31">
        <v>187.107</v>
      </c>
      <c r="E81" s="31">
        <v>386.49959999999999</v>
      </c>
      <c r="F81" s="31">
        <v>384.73469999999998</v>
      </c>
      <c r="G81" s="31">
        <v>320.91800000000001</v>
      </c>
      <c r="H81" s="31">
        <v>373.67869999999999</v>
      </c>
      <c r="I81" s="31">
        <v>0</v>
      </c>
      <c r="J81" s="31">
        <v>0</v>
      </c>
      <c r="K81" s="31">
        <v>0</v>
      </c>
      <c r="L81" s="31">
        <v>142.88079999999999</v>
      </c>
      <c r="M81" s="31">
        <v>269.3374</v>
      </c>
      <c r="N81" s="31">
        <v>382.83659999999998</v>
      </c>
      <c r="O81" s="31">
        <v>884.33839999999998</v>
      </c>
      <c r="P81" s="31">
        <v>611.54679999999996</v>
      </c>
      <c r="Q81" s="31">
        <v>349.64350000000002</v>
      </c>
      <c r="R81" s="31">
        <v>425.17919999999998</v>
      </c>
      <c r="S81" s="31">
        <v>846.32650000000001</v>
      </c>
      <c r="T81" s="31">
        <v>624.41070000000002</v>
      </c>
      <c r="U81" s="31">
        <v>213.17869999999999</v>
      </c>
      <c r="V81" s="31">
        <v>310.74700000000001</v>
      </c>
      <c r="W81" s="31">
        <v>466.02260000000001</v>
      </c>
      <c r="X81" s="31">
        <v>810.94629999999995</v>
      </c>
      <c r="Y81" s="31">
        <v>801.49440000000004</v>
      </c>
      <c r="Z81" s="31">
        <v>914.25279999999998</v>
      </c>
      <c r="AA81" s="31">
        <v>479.57479999999998</v>
      </c>
      <c r="AB81" s="31">
        <v>672.48329999999999</v>
      </c>
      <c r="AC81" s="31">
        <v>670.50250000000005</v>
      </c>
      <c r="AD81" s="31">
        <v>593.84169999999995</v>
      </c>
      <c r="AE81" s="61">
        <v>289.12869999999998</v>
      </c>
    </row>
    <row r="82" spans="1:31" x14ac:dyDescent="0.3">
      <c r="A82" s="81" t="s">
        <v>21</v>
      </c>
      <c r="B82" s="60">
        <v>25.633430000000001</v>
      </c>
      <c r="C82" s="31">
        <v>50.60069</v>
      </c>
      <c r="D82" s="31">
        <v>113.3081</v>
      </c>
      <c r="E82" s="31">
        <v>242.76410000000001</v>
      </c>
      <c r="F82" s="31">
        <v>265.63560000000001</v>
      </c>
      <c r="G82" s="31">
        <v>243.12029999999999</v>
      </c>
      <c r="H82" s="31">
        <v>138.7962</v>
      </c>
      <c r="I82" s="31">
        <v>0</v>
      </c>
      <c r="J82" s="31">
        <v>0</v>
      </c>
      <c r="K82" s="31">
        <v>0</v>
      </c>
      <c r="L82" s="31">
        <v>84.617189999999994</v>
      </c>
      <c r="M82" s="31">
        <v>137.72479999999999</v>
      </c>
      <c r="N82" s="31">
        <v>362.55549999999999</v>
      </c>
      <c r="O82" s="31">
        <v>637.34469999999999</v>
      </c>
      <c r="P82" s="31">
        <v>520.7885</v>
      </c>
      <c r="Q82" s="31">
        <v>259.00099999999998</v>
      </c>
      <c r="R82" s="31">
        <v>223.36600000000001</v>
      </c>
      <c r="S82" s="31">
        <v>290.95159999999998</v>
      </c>
      <c r="T82" s="31">
        <v>192.10740000000001</v>
      </c>
      <c r="U82" s="31">
        <v>73.342020000000005</v>
      </c>
      <c r="V82" s="31">
        <v>208.18270000000001</v>
      </c>
      <c r="W82" s="31">
        <v>323.93419999999998</v>
      </c>
      <c r="X82" s="31">
        <v>622.14110000000005</v>
      </c>
      <c r="Y82" s="31">
        <v>691.49490000000003</v>
      </c>
      <c r="Z82" s="31">
        <v>632.09460000000001</v>
      </c>
      <c r="AA82" s="31">
        <v>403.72239999999999</v>
      </c>
      <c r="AB82" s="31">
        <v>230.6635</v>
      </c>
      <c r="AC82" s="31">
        <v>388.34</v>
      </c>
      <c r="AD82" s="31">
        <v>725.43769999999995</v>
      </c>
      <c r="AE82" s="61">
        <v>225.9365</v>
      </c>
    </row>
    <row r="83" spans="1:31" x14ac:dyDescent="0.3">
      <c r="A83" s="81" t="s">
        <v>22</v>
      </c>
      <c r="B83" s="60">
        <v>19.009370000000001</v>
      </c>
      <c r="C83" s="31">
        <v>59.432290000000002</v>
      </c>
      <c r="D83" s="31">
        <v>75.634590000000003</v>
      </c>
      <c r="E83" s="31">
        <v>270.25069999999999</v>
      </c>
      <c r="F83" s="31">
        <v>242.96379999999999</v>
      </c>
      <c r="G83" s="31">
        <v>188.4186</v>
      </c>
      <c r="H83" s="31">
        <v>114.59229999999999</v>
      </c>
      <c r="I83" s="31">
        <v>0</v>
      </c>
      <c r="J83" s="31">
        <v>0</v>
      </c>
      <c r="K83" s="31">
        <v>0</v>
      </c>
      <c r="L83" s="31">
        <v>99.664270000000002</v>
      </c>
      <c r="M83" s="31">
        <v>88.290030000000002</v>
      </c>
      <c r="N83" s="31">
        <v>235.9597</v>
      </c>
      <c r="O83" s="31">
        <v>454.86430000000001</v>
      </c>
      <c r="P83" s="31">
        <v>394.65879999999999</v>
      </c>
      <c r="Q83" s="31">
        <v>246.2791</v>
      </c>
      <c r="R83" s="31">
        <v>205.48740000000001</v>
      </c>
      <c r="S83" s="31">
        <v>299.45460000000003</v>
      </c>
      <c r="T83" s="31">
        <v>117.16889999999999</v>
      </c>
      <c r="U83" s="31">
        <v>49.854469999999999</v>
      </c>
      <c r="V83" s="31">
        <v>157.89109999999999</v>
      </c>
      <c r="W83" s="31">
        <v>300.37509999999997</v>
      </c>
      <c r="X83" s="31">
        <v>573.51710000000003</v>
      </c>
      <c r="Y83" s="31">
        <v>429.36750000000001</v>
      </c>
      <c r="Z83" s="31">
        <v>603.33839999999998</v>
      </c>
      <c r="AA83" s="31">
        <v>386.36849999999998</v>
      </c>
      <c r="AB83" s="31">
        <v>146.44900000000001</v>
      </c>
      <c r="AC83" s="31">
        <v>235.49610000000001</v>
      </c>
      <c r="AD83" s="31">
        <v>329.28559999999999</v>
      </c>
      <c r="AE83" s="61">
        <v>168.58799999999999</v>
      </c>
    </row>
    <row r="84" spans="1:31" x14ac:dyDescent="0.3">
      <c r="A84" s="81" t="s">
        <v>23</v>
      </c>
      <c r="B84" s="60">
        <v>13.409879999999999</v>
      </c>
      <c r="C84" s="31">
        <v>40.160170000000001</v>
      </c>
      <c r="D84" s="31">
        <v>47.5503</v>
      </c>
      <c r="E84" s="31">
        <v>214.3032</v>
      </c>
      <c r="F84" s="31">
        <v>152.92519999999999</v>
      </c>
      <c r="G84" s="31">
        <v>130.821</v>
      </c>
      <c r="H84" s="31">
        <v>78.431510000000003</v>
      </c>
      <c r="I84" s="31">
        <v>0</v>
      </c>
      <c r="J84" s="31">
        <v>0</v>
      </c>
      <c r="K84" s="31">
        <v>0</v>
      </c>
      <c r="L84" s="31">
        <v>58.275799999999997</v>
      </c>
      <c r="M84" s="31">
        <v>126.27249999999999</v>
      </c>
      <c r="N84" s="31">
        <v>277.44380000000001</v>
      </c>
      <c r="O84" s="31">
        <v>479.49880000000002</v>
      </c>
      <c r="P84" s="31">
        <v>342.91469999999998</v>
      </c>
      <c r="Q84" s="31">
        <v>202.1105</v>
      </c>
      <c r="R84" s="31">
        <v>212.37379999999999</v>
      </c>
      <c r="S84" s="31">
        <v>294.01249999999999</v>
      </c>
      <c r="T84" s="31">
        <v>107.86150000000001</v>
      </c>
      <c r="U84" s="31">
        <v>50.254890000000003</v>
      </c>
      <c r="V84" s="31">
        <v>132.62299999999999</v>
      </c>
      <c r="W84" s="31">
        <v>210.97659999999999</v>
      </c>
      <c r="X84" s="31">
        <v>629.93430000000001</v>
      </c>
      <c r="Y84" s="31">
        <v>371.5849</v>
      </c>
      <c r="Z84" s="31">
        <v>495.31229999999999</v>
      </c>
      <c r="AA84" s="31">
        <v>250.32089999999999</v>
      </c>
      <c r="AB84" s="31">
        <v>187.596</v>
      </c>
      <c r="AC84" s="31">
        <v>234.13679999999999</v>
      </c>
      <c r="AD84" s="31">
        <v>324.88889999999998</v>
      </c>
      <c r="AE84" s="61">
        <v>112.48220000000001</v>
      </c>
    </row>
    <row r="85" spans="1:31" x14ac:dyDescent="0.3">
      <c r="A85" s="81" t="s">
        <v>26</v>
      </c>
      <c r="B85" s="60">
        <v>49.111080000000001</v>
      </c>
      <c r="C85" s="31">
        <v>241.74430000000001</v>
      </c>
      <c r="D85" s="31">
        <v>394.81869999999998</v>
      </c>
      <c r="E85" s="31">
        <v>712.2269</v>
      </c>
      <c r="F85" s="31">
        <v>535.63220000000001</v>
      </c>
      <c r="G85" s="31">
        <v>578.92290000000003</v>
      </c>
      <c r="H85" s="31">
        <v>487.31220000000002</v>
      </c>
      <c r="I85" s="31">
        <v>0</v>
      </c>
      <c r="J85" s="31">
        <v>0</v>
      </c>
      <c r="K85" s="31">
        <v>0</v>
      </c>
      <c r="L85" s="31">
        <v>470.44189999999998</v>
      </c>
      <c r="M85" s="31">
        <v>631.7441</v>
      </c>
      <c r="N85" s="31">
        <v>896.81309999999996</v>
      </c>
      <c r="O85" s="31">
        <v>1595.933</v>
      </c>
      <c r="P85" s="31">
        <v>1148.6389999999999</v>
      </c>
      <c r="Q85" s="31">
        <v>884.41600000000005</v>
      </c>
      <c r="R85" s="31">
        <v>808.71789999999999</v>
      </c>
      <c r="S85" s="31">
        <v>1167.558</v>
      </c>
      <c r="T85" s="31">
        <v>591.42639999999994</v>
      </c>
      <c r="U85" s="31">
        <v>228.84229999999999</v>
      </c>
      <c r="V85" s="31">
        <v>741.12599999999998</v>
      </c>
      <c r="W85" s="31">
        <v>1064.183</v>
      </c>
      <c r="X85" s="31">
        <v>1763.99</v>
      </c>
      <c r="Y85" s="31">
        <v>1492.5530000000001</v>
      </c>
      <c r="Z85" s="31">
        <v>1523.2629999999999</v>
      </c>
      <c r="AA85" s="31">
        <v>993.20270000000005</v>
      </c>
      <c r="AB85" s="31">
        <v>1138.7249999999999</v>
      </c>
      <c r="AC85" s="31">
        <v>1236.722</v>
      </c>
      <c r="AD85" s="31">
        <v>1764.2560000000001</v>
      </c>
      <c r="AE85" s="61">
        <v>688.41219999999998</v>
      </c>
    </row>
    <row r="86" spans="1:31" x14ac:dyDescent="0.3">
      <c r="A86" s="81" t="s">
        <v>27</v>
      </c>
      <c r="B86" s="60">
        <v>46.132159999999999</v>
      </c>
      <c r="C86" s="31">
        <v>187.3201</v>
      </c>
      <c r="D86" s="31">
        <v>340.58240000000001</v>
      </c>
      <c r="E86" s="31">
        <v>592.89729999999997</v>
      </c>
      <c r="F86" s="31">
        <v>666.58579999999995</v>
      </c>
      <c r="G86" s="31">
        <v>816.79809999999998</v>
      </c>
      <c r="H86" s="31">
        <v>700.02949999999998</v>
      </c>
      <c r="I86" s="31">
        <v>0</v>
      </c>
      <c r="J86" s="31">
        <v>0</v>
      </c>
      <c r="K86" s="31">
        <v>0</v>
      </c>
      <c r="L86" s="31">
        <v>388.19740000000002</v>
      </c>
      <c r="M86" s="31">
        <v>599.60490000000004</v>
      </c>
      <c r="N86" s="31">
        <v>762.12279999999998</v>
      </c>
      <c r="O86" s="31">
        <v>1187.7349999999999</v>
      </c>
      <c r="P86" s="31">
        <v>943.03420000000006</v>
      </c>
      <c r="Q86" s="31">
        <v>727.51610000000005</v>
      </c>
      <c r="R86" s="31">
        <v>932.30840000000001</v>
      </c>
      <c r="S86" s="31">
        <v>1227.2619999999999</v>
      </c>
      <c r="T86" s="31">
        <v>481.80399999999997</v>
      </c>
      <c r="U86" s="31">
        <v>373.73489999999998</v>
      </c>
      <c r="V86" s="31">
        <v>629.40980000000002</v>
      </c>
      <c r="W86" s="31">
        <v>743.82349999999997</v>
      </c>
      <c r="X86" s="31">
        <v>1182.7550000000001</v>
      </c>
      <c r="Y86" s="31">
        <v>1036.5</v>
      </c>
      <c r="Z86" s="31">
        <v>1370.7429999999999</v>
      </c>
      <c r="AA86" s="31">
        <v>990.02729999999997</v>
      </c>
      <c r="AB86" s="31">
        <v>934.45029999999997</v>
      </c>
      <c r="AC86" s="31">
        <v>827.67100000000005</v>
      </c>
      <c r="AD86" s="31">
        <v>1161.587</v>
      </c>
      <c r="AE86" s="61">
        <v>445.21449999999999</v>
      </c>
    </row>
    <row r="87" spans="1:31" ht="14.4" thickBot="1" x14ac:dyDescent="0.35">
      <c r="A87" s="83" t="s">
        <v>28</v>
      </c>
      <c r="B87" s="60">
        <v>48.697510000000001</v>
      </c>
      <c r="C87" s="31">
        <v>175.13030000000001</v>
      </c>
      <c r="D87" s="31">
        <v>143.9144</v>
      </c>
      <c r="E87" s="31">
        <v>364.16210000000001</v>
      </c>
      <c r="F87" s="31">
        <v>549.65769999999998</v>
      </c>
      <c r="G87" s="31">
        <v>554.06679999999994</v>
      </c>
      <c r="H87" s="31">
        <v>632.20650000000001</v>
      </c>
      <c r="I87" s="31">
        <v>0</v>
      </c>
      <c r="J87" s="31">
        <v>0</v>
      </c>
      <c r="K87" s="31">
        <v>0</v>
      </c>
      <c r="L87" s="31">
        <v>229.47190000000001</v>
      </c>
      <c r="M87" s="31">
        <v>464.2944</v>
      </c>
      <c r="N87" s="31">
        <v>649.1354</v>
      </c>
      <c r="O87" s="31">
        <v>1165.6990000000001</v>
      </c>
      <c r="P87" s="31">
        <v>789.65039999999999</v>
      </c>
      <c r="Q87" s="31">
        <v>782.73720000000003</v>
      </c>
      <c r="R87" s="31">
        <v>790.99270000000001</v>
      </c>
      <c r="S87" s="31">
        <v>1572.509</v>
      </c>
      <c r="T87" s="31">
        <v>593.12649999999996</v>
      </c>
      <c r="U87" s="31">
        <v>194.7723</v>
      </c>
      <c r="V87" s="31">
        <v>601.97080000000005</v>
      </c>
      <c r="W87" s="31">
        <v>689.10680000000002</v>
      </c>
      <c r="X87" s="31">
        <v>1106.4949999999999</v>
      </c>
      <c r="Y87" s="31">
        <v>1042.3979999999999</v>
      </c>
      <c r="Z87" s="31">
        <v>1055.5940000000001</v>
      </c>
      <c r="AA87" s="31">
        <v>733.89099999999996</v>
      </c>
      <c r="AB87" s="31">
        <v>757.71569999999997</v>
      </c>
      <c r="AC87" s="31">
        <v>972.57150000000001</v>
      </c>
      <c r="AD87" s="31">
        <v>776.82650000000001</v>
      </c>
      <c r="AE87" s="61">
        <v>408.3141</v>
      </c>
    </row>
    <row r="88" spans="1:31" ht="14.4" thickTop="1" x14ac:dyDescent="0.3">
      <c r="A88" s="82" t="s">
        <v>29</v>
      </c>
      <c r="B88" s="60">
        <v>34.54419</v>
      </c>
      <c r="C88" s="31">
        <v>134.577</v>
      </c>
      <c r="D88" s="31">
        <v>193.32929999999999</v>
      </c>
      <c r="E88" s="31">
        <v>331.67169999999999</v>
      </c>
      <c r="F88" s="31">
        <v>294.51679999999999</v>
      </c>
      <c r="G88" s="31">
        <v>538.4837</v>
      </c>
      <c r="H88" s="31">
        <v>107.2786</v>
      </c>
      <c r="I88" s="31">
        <v>0</v>
      </c>
      <c r="J88" s="31">
        <v>0</v>
      </c>
      <c r="K88" s="31">
        <v>0</v>
      </c>
      <c r="L88" s="31">
        <v>189.20439999999999</v>
      </c>
      <c r="M88" s="31">
        <v>305.78399999999999</v>
      </c>
      <c r="N88" s="31">
        <v>454.14909999999998</v>
      </c>
      <c r="O88" s="31">
        <v>870.38909999999998</v>
      </c>
      <c r="P88" s="31">
        <v>736.89919999999995</v>
      </c>
      <c r="Q88" s="31">
        <v>796.49210000000005</v>
      </c>
      <c r="R88" s="31">
        <v>592.9076</v>
      </c>
      <c r="S88" s="31">
        <v>945.42539999999997</v>
      </c>
      <c r="T88" s="31">
        <v>749.24459999999999</v>
      </c>
      <c r="U88" s="31">
        <v>145.42019999999999</v>
      </c>
      <c r="V88" s="31">
        <v>297.32810000000001</v>
      </c>
      <c r="W88" s="31">
        <v>468.62689999999998</v>
      </c>
      <c r="X88" s="31">
        <v>819.1404</v>
      </c>
      <c r="Y88" s="31">
        <v>954.32870000000003</v>
      </c>
      <c r="Z88" s="31">
        <v>1084.8050000000001</v>
      </c>
      <c r="AA88" s="31">
        <v>534.16549999999995</v>
      </c>
      <c r="AB88" s="31">
        <v>578.3356</v>
      </c>
      <c r="AC88" s="31">
        <v>772.29129999999998</v>
      </c>
      <c r="AD88" s="31">
        <v>564.69709999999998</v>
      </c>
      <c r="AE88" s="61">
        <v>441.0872</v>
      </c>
    </row>
    <row r="89" spans="1:31" x14ac:dyDescent="0.3">
      <c r="A89" s="81" t="s">
        <v>30</v>
      </c>
      <c r="B89" s="60">
        <v>17.22824</v>
      </c>
      <c r="C89" s="31">
        <v>64.831220000000002</v>
      </c>
      <c r="D89" s="31">
        <v>139.38399999999999</v>
      </c>
      <c r="E89" s="31">
        <v>185.14879999999999</v>
      </c>
      <c r="F89" s="31">
        <v>322.79770000000002</v>
      </c>
      <c r="G89" s="31">
        <v>357.74599999999998</v>
      </c>
      <c r="H89" s="31">
        <v>170.68219999999999</v>
      </c>
      <c r="I89" s="31">
        <v>0</v>
      </c>
      <c r="J89" s="31">
        <v>0</v>
      </c>
      <c r="K89" s="31">
        <v>0</v>
      </c>
      <c r="L89" s="31">
        <v>99.331559999999996</v>
      </c>
      <c r="M89" s="31">
        <v>129.71850000000001</v>
      </c>
      <c r="N89" s="31">
        <v>408.51690000000002</v>
      </c>
      <c r="O89" s="31">
        <v>740.68790000000001</v>
      </c>
      <c r="P89" s="31">
        <v>530.54409999999996</v>
      </c>
      <c r="Q89" s="31">
        <v>399.565</v>
      </c>
      <c r="R89" s="31">
        <v>345.02569999999997</v>
      </c>
      <c r="S89" s="31">
        <v>397.52510000000001</v>
      </c>
      <c r="T89" s="31">
        <v>267.05470000000003</v>
      </c>
      <c r="U89" s="31">
        <v>133.14510000000001</v>
      </c>
      <c r="V89" s="31">
        <v>333.53969999999998</v>
      </c>
      <c r="W89" s="31">
        <v>315.37950000000001</v>
      </c>
      <c r="X89" s="31">
        <v>603.16200000000003</v>
      </c>
      <c r="Y89" s="31">
        <v>723.33309999999994</v>
      </c>
      <c r="Z89" s="31">
        <v>709.7473</v>
      </c>
      <c r="AA89" s="31">
        <v>570.6671</v>
      </c>
      <c r="AB89" s="31">
        <v>421.83800000000002</v>
      </c>
      <c r="AC89" s="31">
        <v>483.48579999999998</v>
      </c>
      <c r="AD89" s="31">
        <v>520.97500000000002</v>
      </c>
      <c r="AE89" s="61">
        <v>308.30059999999997</v>
      </c>
    </row>
    <row r="90" spans="1:31" x14ac:dyDescent="0.3">
      <c r="A90" s="81" t="s">
        <v>31</v>
      </c>
      <c r="B90" s="60">
        <v>16.467179999999999</v>
      </c>
      <c r="C90" s="31">
        <v>32.039149999999999</v>
      </c>
      <c r="D90" s="31">
        <v>92.052459999999996</v>
      </c>
      <c r="E90" s="31">
        <v>224.7903</v>
      </c>
      <c r="F90" s="31">
        <v>199.9735</v>
      </c>
      <c r="G90" s="31">
        <v>183.8021</v>
      </c>
      <c r="H90" s="31">
        <v>122.1323</v>
      </c>
      <c r="I90" s="31">
        <v>0</v>
      </c>
      <c r="J90" s="31">
        <v>0</v>
      </c>
      <c r="K90" s="31">
        <v>0</v>
      </c>
      <c r="L90" s="31">
        <v>75.450980000000001</v>
      </c>
      <c r="M90" s="31">
        <v>115.3051</v>
      </c>
      <c r="N90" s="31">
        <v>377.27210000000002</v>
      </c>
      <c r="O90" s="31">
        <v>525.96950000000004</v>
      </c>
      <c r="P90" s="31">
        <v>440.01080000000002</v>
      </c>
      <c r="Q90" s="31">
        <v>207.70699999999999</v>
      </c>
      <c r="R90" s="31">
        <v>265.08870000000002</v>
      </c>
      <c r="S90" s="31">
        <v>200.0428</v>
      </c>
      <c r="T90" s="31">
        <v>303.86360000000002</v>
      </c>
      <c r="U90" s="31">
        <v>154.53540000000001</v>
      </c>
      <c r="V90" s="31">
        <v>139.827</v>
      </c>
      <c r="W90" s="31">
        <v>259.47620000000001</v>
      </c>
      <c r="X90" s="31">
        <v>569.05600000000004</v>
      </c>
      <c r="Y90" s="31">
        <v>622.04399999999998</v>
      </c>
      <c r="Z90" s="31">
        <v>558.71690000000001</v>
      </c>
      <c r="AA90" s="31">
        <v>351.07150000000001</v>
      </c>
      <c r="AB90" s="31">
        <v>277.05709999999999</v>
      </c>
      <c r="AC90" s="31">
        <v>360.47590000000002</v>
      </c>
      <c r="AD90" s="31">
        <v>417.99770000000001</v>
      </c>
      <c r="AE90" s="61">
        <v>256.08909999999997</v>
      </c>
    </row>
    <row r="91" spans="1:31" ht="14.4" thickBot="1" x14ac:dyDescent="0.35">
      <c r="A91" s="81" t="s">
        <v>32</v>
      </c>
      <c r="B91" s="76">
        <v>9.9589049999999997</v>
      </c>
      <c r="C91" s="77">
        <v>36.297730000000001</v>
      </c>
      <c r="D91" s="77">
        <v>95.294889999999995</v>
      </c>
      <c r="E91" s="77">
        <v>198.6165</v>
      </c>
      <c r="F91" s="77">
        <v>174.33850000000001</v>
      </c>
      <c r="G91" s="77">
        <v>137.93299999999999</v>
      </c>
      <c r="H91" s="77">
        <v>69.398570000000007</v>
      </c>
      <c r="I91" s="77">
        <v>0</v>
      </c>
      <c r="J91" s="77">
        <v>0</v>
      </c>
      <c r="K91" s="77">
        <v>0</v>
      </c>
      <c r="L91" s="77">
        <v>51.444209999999998</v>
      </c>
      <c r="M91" s="77">
        <v>107.7355</v>
      </c>
      <c r="N91" s="77">
        <v>413.56939999999997</v>
      </c>
      <c r="O91" s="77">
        <v>498.99</v>
      </c>
      <c r="P91" s="77">
        <v>399.73450000000003</v>
      </c>
      <c r="Q91" s="77">
        <v>195.80330000000001</v>
      </c>
      <c r="R91" s="77">
        <v>193.6241</v>
      </c>
      <c r="S91" s="77">
        <v>295.44830000000002</v>
      </c>
      <c r="T91" s="77">
        <v>106.44410000000001</v>
      </c>
      <c r="U91" s="77">
        <v>56.118049999999997</v>
      </c>
      <c r="V91" s="77">
        <v>151.69829999999999</v>
      </c>
      <c r="W91" s="77">
        <v>283.49970000000002</v>
      </c>
      <c r="X91" s="77">
        <v>524.62440000000004</v>
      </c>
      <c r="Y91" s="77">
        <v>530.51790000000005</v>
      </c>
      <c r="Z91" s="77">
        <v>548.11189999999999</v>
      </c>
      <c r="AA91" s="77">
        <v>297.61259999999999</v>
      </c>
      <c r="AB91" s="77">
        <v>187.05109999999999</v>
      </c>
      <c r="AC91" s="77">
        <v>352.29759999999999</v>
      </c>
      <c r="AD91" s="77">
        <v>301.52929999999998</v>
      </c>
      <c r="AE91" s="78">
        <v>178.23220000000001</v>
      </c>
    </row>
  </sheetData>
  <sortState xmlns:xlrd2="http://schemas.microsoft.com/office/spreadsheetml/2017/richdata2" ref="A34:AE60">
    <sortCondition ref="A34:A60" customList="A1,A3,A5,A7,A9,A11,C1,C3,C5,C7,C9,C11,C13,E1,E3,E5,E7,E9,E11,E13,G1,G3,G5,G7,G9,G11,G13"/>
  </sortState>
  <mergeCells count="12">
    <mergeCell ref="A63:A64"/>
    <mergeCell ref="B63:K63"/>
    <mergeCell ref="L63:U63"/>
    <mergeCell ref="V63:AE63"/>
    <mergeCell ref="A1:A2"/>
    <mergeCell ref="B1:K1"/>
    <mergeCell ref="L1:U1"/>
    <mergeCell ref="V1:AE1"/>
    <mergeCell ref="A32:A33"/>
    <mergeCell ref="B32:K32"/>
    <mergeCell ref="L32:U32"/>
    <mergeCell ref="V32:AE32"/>
  </mergeCells>
  <conditionalFormatting sqref="B3:AE29">
    <cfRule type="cellIs" dxfId="23" priority="1" operator="lessThan">
      <formula>500</formula>
    </cfRule>
    <cfRule type="cellIs" dxfId="22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30:AE3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238EE-429C-47E4-A017-739CA0EADE9F}">
  <dimension ref="A1:AG62"/>
  <sheetViews>
    <sheetView zoomScale="70" zoomScaleNormal="70" workbookViewId="0">
      <selection activeCell="I61" sqref="I61"/>
    </sheetView>
  </sheetViews>
  <sheetFormatPr defaultRowHeight="14.4" x14ac:dyDescent="0.3"/>
  <cols>
    <col min="1" max="1" width="11.21875" bestFit="1" customWidth="1"/>
    <col min="29" max="29" width="9.33203125" bestFit="1" customWidth="1"/>
  </cols>
  <sheetData>
    <row r="1" spans="1:33" ht="15" thickBot="1" x14ac:dyDescent="0.35">
      <c r="A1" s="116" t="s">
        <v>58</v>
      </c>
      <c r="B1" s="118" t="s">
        <v>71</v>
      </c>
      <c r="C1" s="119"/>
      <c r="D1" s="119"/>
      <c r="E1" s="119"/>
      <c r="F1" s="119"/>
      <c r="G1" s="119"/>
      <c r="H1" s="119"/>
      <c r="I1" s="119"/>
      <c r="J1" s="119"/>
      <c r="K1" s="120"/>
      <c r="L1" s="118" t="s">
        <v>72</v>
      </c>
      <c r="M1" s="119"/>
      <c r="N1" s="119"/>
      <c r="O1" s="119"/>
      <c r="P1" s="119"/>
      <c r="Q1" s="119"/>
      <c r="R1" s="119"/>
      <c r="S1" s="119"/>
      <c r="T1" s="119"/>
      <c r="U1" s="120"/>
      <c r="V1" s="118" t="s">
        <v>73</v>
      </c>
      <c r="W1" s="119"/>
      <c r="X1" s="119"/>
      <c r="Y1" s="119"/>
      <c r="Z1" s="119"/>
      <c r="AA1" s="119"/>
      <c r="AB1" s="119"/>
      <c r="AC1" s="119"/>
      <c r="AD1" s="119"/>
      <c r="AE1" s="120"/>
    </row>
    <row r="2" spans="1:33" ht="15" thickBot="1" x14ac:dyDescent="0.35">
      <c r="A2" s="117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  <c r="AG2" s="1" t="s">
        <v>55</v>
      </c>
    </row>
    <row r="3" spans="1:33" x14ac:dyDescent="0.3">
      <c r="A3" s="72" t="s">
        <v>4</v>
      </c>
      <c r="B3" s="31">
        <f>'Electric lighting'!$G3+'Clear Sky'!B3</f>
        <v>529.3845</v>
      </c>
      <c r="C3" s="31">
        <f>'Electric lighting'!$G3+'Clear Sky'!C3</f>
        <v>870.58230000000003</v>
      </c>
      <c r="D3" s="31">
        <f>'Electric lighting'!$G3+'Clear Sky'!D3</f>
        <v>1243.1460999999999</v>
      </c>
      <c r="E3" s="31">
        <f>'Electric lighting'!$G3+'Clear Sky'!E3</f>
        <v>1433.6524999999999</v>
      </c>
      <c r="F3" s="31">
        <f>'Electric lighting'!$G3+'Clear Sky'!F3</f>
        <v>1632.251</v>
      </c>
      <c r="G3" s="31">
        <f>'Electric lighting'!$G3+'Clear Sky'!G3</f>
        <v>1451.4780000000001</v>
      </c>
      <c r="H3" s="31">
        <f>'Electric lighting'!$G3+'Clear Sky'!H3</f>
        <v>1411.6695</v>
      </c>
      <c r="I3" s="31">
        <f>'Electric lighting'!$G3+'Clear Sky'!I3</f>
        <v>436.8</v>
      </c>
      <c r="J3" s="31">
        <f>'Electric lighting'!$G3+'Clear Sky'!J3</f>
        <v>436.8</v>
      </c>
      <c r="K3" s="31">
        <f>'Electric lighting'!$G3+'Clear Sky'!K3</f>
        <v>436.8</v>
      </c>
      <c r="L3" s="31">
        <f>'Electric lighting'!$G3+'Clear Sky'!L3</f>
        <v>1246.8626999999999</v>
      </c>
      <c r="M3" s="31">
        <f>'Electric lighting'!$G3+'Clear Sky'!M3</f>
        <v>1645.3909999999998</v>
      </c>
      <c r="N3" s="31">
        <f>'Electric lighting'!$G3+'Clear Sky'!N3</f>
        <v>2590.9230000000002</v>
      </c>
      <c r="O3" s="31">
        <f>'Electric lighting'!$G3+'Clear Sky'!O3</f>
        <v>2291.0439999999999</v>
      </c>
      <c r="P3" s="31">
        <f>'Electric lighting'!$G3+'Clear Sky'!P3</f>
        <v>2057.64</v>
      </c>
      <c r="Q3" s="31">
        <f>'Electric lighting'!$G3+'Clear Sky'!Q3</f>
        <v>1960.925</v>
      </c>
      <c r="R3" s="31">
        <f>'Electric lighting'!$G3+'Clear Sky'!R3</f>
        <v>2648.9270000000001</v>
      </c>
      <c r="S3" s="31">
        <f>'Electric lighting'!$G3+'Clear Sky'!S3</f>
        <v>27423.63</v>
      </c>
      <c r="T3" s="31">
        <f>'Electric lighting'!$G3+'Clear Sky'!T3</f>
        <v>1548.9089999999999</v>
      </c>
      <c r="U3" s="31">
        <f>'Electric lighting'!$G3+'Clear Sky'!U3</f>
        <v>877.00250000000005</v>
      </c>
      <c r="V3" s="31">
        <f>'Electric lighting'!$G3+'Clear Sky'!V3</f>
        <v>1777.684</v>
      </c>
      <c r="W3" s="31">
        <f>'Electric lighting'!$G3+'Clear Sky'!W3</f>
        <v>2135.4340000000002</v>
      </c>
      <c r="X3" s="31">
        <f>'Electric lighting'!$G3+'Clear Sky'!X3</f>
        <v>2586.7530000000002</v>
      </c>
      <c r="Y3" s="31">
        <f>'Clear Sky'!Y3</f>
        <v>2532.8159999999998</v>
      </c>
      <c r="Z3" s="31">
        <f>'Clear Sky'!Z3</f>
        <v>2158.3000000000002</v>
      </c>
      <c r="AA3" s="31">
        <f>'Electric lighting'!$G3+'Clear Sky'!AA3</f>
        <v>2289.0190000000002</v>
      </c>
      <c r="AB3" s="31">
        <f>'Electric lighting'!$G3+'Clear Sky'!AB3</f>
        <v>2531.4690000000001</v>
      </c>
      <c r="AC3" s="31">
        <f>'Electric lighting'!$G3+'Clear Sky'!AC3</f>
        <v>2705.1790000000001</v>
      </c>
      <c r="AD3" s="31">
        <f>'Electric lighting'!$G3+'Clear Sky'!AD3</f>
        <v>3791.5600000000004</v>
      </c>
      <c r="AE3" s="31">
        <f>'Electric lighting'!$G3+'Clear Sky'!AE3</f>
        <v>1850.2839999999999</v>
      </c>
      <c r="AG3" s="1" t="s">
        <v>78</v>
      </c>
    </row>
    <row r="4" spans="1:33" x14ac:dyDescent="0.3">
      <c r="A4" s="73" t="s">
        <v>5</v>
      </c>
      <c r="B4" s="31">
        <f>'Electric lighting'!$G4+'Clear Sky'!B4</f>
        <v>529.03545999999994</v>
      </c>
      <c r="C4" s="31">
        <f>'Electric lighting'!$G4+'Clear Sky'!C4</f>
        <v>770.50649999999996</v>
      </c>
      <c r="D4" s="31">
        <f>'Electric lighting'!$G4+'Clear Sky'!D4</f>
        <v>972.4289</v>
      </c>
      <c r="E4" s="31">
        <f>'Electric lighting'!$G4+'Clear Sky'!E4</f>
        <v>1247.4485</v>
      </c>
      <c r="F4" s="31">
        <f>'Electric lighting'!$G4+'Clear Sky'!F4</f>
        <v>1295.1342999999999</v>
      </c>
      <c r="G4" s="31">
        <f>'Electric lighting'!$G4+'Clear Sky'!G4</f>
        <v>1018.4059999999999</v>
      </c>
      <c r="H4" s="31">
        <f>'Electric lighting'!$G4+'Clear Sky'!H4</f>
        <v>1065.8645999999999</v>
      </c>
      <c r="I4" s="31">
        <f>'Electric lighting'!$G4+'Clear Sky'!I4</f>
        <v>464.2</v>
      </c>
      <c r="J4" s="31">
        <f>'Electric lighting'!$G4+'Clear Sky'!J4</f>
        <v>464.2</v>
      </c>
      <c r="K4" s="31">
        <f>'Electric lighting'!$G4+'Clear Sky'!K4</f>
        <v>464.2</v>
      </c>
      <c r="L4" s="31">
        <f>'Electric lighting'!$G4+'Clear Sky'!L4</f>
        <v>1222.0924</v>
      </c>
      <c r="M4" s="31">
        <f>'Electric lighting'!$G4+'Clear Sky'!M4</f>
        <v>1649.31</v>
      </c>
      <c r="N4" s="31">
        <f>'Electric lighting'!$G4+'Clear Sky'!N4</f>
        <v>2354.4989999999998</v>
      </c>
      <c r="O4" s="31">
        <f>'Electric lighting'!$G4+'Clear Sky'!O4</f>
        <v>1938.867</v>
      </c>
      <c r="P4" s="31">
        <f>'Electric lighting'!$G4+'Clear Sky'!P4</f>
        <v>1869.2830000000001</v>
      </c>
      <c r="Q4" s="31">
        <f>'Electric lighting'!$G4+'Clear Sky'!Q4</f>
        <v>1417.5967000000001</v>
      </c>
      <c r="R4" s="31">
        <f>'Electric lighting'!$G4+'Clear Sky'!R4</f>
        <v>1521.0620000000001</v>
      </c>
      <c r="S4" s="31">
        <f>'Electric lighting'!$G4+'Clear Sky'!S4</f>
        <v>1984.098</v>
      </c>
      <c r="T4" s="31">
        <f>'Electric lighting'!$G4+'Clear Sky'!T4</f>
        <v>1007.5840000000001</v>
      </c>
      <c r="U4" s="31">
        <f>'Electric lighting'!$G4+'Clear Sky'!U4</f>
        <v>744.23630000000003</v>
      </c>
      <c r="V4" s="31">
        <f>'Electric lighting'!$G4+'Clear Sky'!V4</f>
        <v>1589.3600000000001</v>
      </c>
      <c r="W4" s="31">
        <f>'Electric lighting'!$G4+'Clear Sky'!W4</f>
        <v>2075.8440000000001</v>
      </c>
      <c r="X4" s="31">
        <f>'Electric lighting'!$G4+'Clear Sky'!X4</f>
        <v>2432.6190000000001</v>
      </c>
      <c r="Y4" s="31">
        <f>'Clear Sky'!Y4</f>
        <v>2094.64</v>
      </c>
      <c r="Z4" s="31">
        <f>'Clear Sky'!Z4</f>
        <v>1906.0329999999999</v>
      </c>
      <c r="AA4" s="31">
        <f>'Electric lighting'!$G4+'Clear Sky'!AA4</f>
        <v>1984.6480000000001</v>
      </c>
      <c r="AB4" s="31">
        <f>'Electric lighting'!$G4+'Clear Sky'!AB4</f>
        <v>2019.797</v>
      </c>
      <c r="AC4" s="31">
        <f>'Electric lighting'!$G4+'Clear Sky'!AC4</f>
        <v>2124.201</v>
      </c>
      <c r="AD4" s="31">
        <f>'Electric lighting'!$G4+'Clear Sky'!AD4</f>
        <v>2420.4479999999999</v>
      </c>
      <c r="AE4" s="31">
        <f>'Electric lighting'!$G4+'Clear Sky'!AE4</f>
        <v>1207.5119</v>
      </c>
      <c r="AG4" s="1" t="s">
        <v>79</v>
      </c>
    </row>
    <row r="5" spans="1:33" x14ac:dyDescent="0.3">
      <c r="A5" s="73" t="s">
        <v>6</v>
      </c>
      <c r="B5" s="31">
        <f>'Electric lighting'!$G5+'Clear Sky'!B5</f>
        <v>496.35732999999999</v>
      </c>
      <c r="C5" s="31">
        <f>'Electric lighting'!$G5+'Clear Sky'!C5</f>
        <v>591.2115</v>
      </c>
      <c r="D5" s="31">
        <f>'Electric lighting'!$G5+'Clear Sky'!D5</f>
        <v>738.33989999999994</v>
      </c>
      <c r="E5" s="31">
        <f>'Electric lighting'!$G5+'Clear Sky'!E5</f>
        <v>1068.9239</v>
      </c>
      <c r="F5" s="31">
        <f>'Electric lighting'!$G5+'Clear Sky'!F5</f>
        <v>1140.5391</v>
      </c>
      <c r="G5" s="31">
        <f>'Electric lighting'!$G5+'Clear Sky'!G5</f>
        <v>1053.8564000000001</v>
      </c>
      <c r="H5" s="31">
        <f>'Electric lighting'!$G5+'Clear Sky'!H5</f>
        <v>876.1481</v>
      </c>
      <c r="I5" s="31">
        <f>'Electric lighting'!$G5+'Clear Sky'!I5</f>
        <v>455</v>
      </c>
      <c r="J5" s="31">
        <f>'Electric lighting'!$G5+'Clear Sky'!J5</f>
        <v>455</v>
      </c>
      <c r="K5" s="31">
        <f>'Electric lighting'!$G5+'Clear Sky'!K5</f>
        <v>455</v>
      </c>
      <c r="L5" s="31">
        <f>'Electric lighting'!$G5+'Clear Sky'!L5</f>
        <v>913.67499999999995</v>
      </c>
      <c r="M5" s="31">
        <f>'Electric lighting'!$G5+'Clear Sky'!M5</f>
        <v>1282.6914999999999</v>
      </c>
      <c r="N5" s="31">
        <f>'Electric lighting'!$G5+'Clear Sky'!N5</f>
        <v>1777.8109999999999</v>
      </c>
      <c r="O5" s="31">
        <f>'Electric lighting'!$G5+'Clear Sky'!O5</f>
        <v>1753.923</v>
      </c>
      <c r="P5" s="31">
        <f>'Electric lighting'!$G5+'Clear Sky'!P5</f>
        <v>1566.223</v>
      </c>
      <c r="Q5" s="31">
        <f>'Electric lighting'!$G5+'Clear Sky'!Q5</f>
        <v>1081.5284000000001</v>
      </c>
      <c r="R5" s="31">
        <f>'Electric lighting'!$G5+'Clear Sky'!R5</f>
        <v>1340.8588999999999</v>
      </c>
      <c r="S5" s="31">
        <f>'Electric lighting'!$G5+'Clear Sky'!S5</f>
        <v>1554.354</v>
      </c>
      <c r="T5" s="31">
        <f>'Electric lighting'!$G5+'Clear Sky'!T5</f>
        <v>798.26859999999999</v>
      </c>
      <c r="U5" s="31">
        <f>'Electric lighting'!$G5+'Clear Sky'!U5</f>
        <v>670.88189999999997</v>
      </c>
      <c r="V5" s="31">
        <f>'Electric lighting'!$G5+'Clear Sky'!V5</f>
        <v>1141.9875999999999</v>
      </c>
      <c r="W5" s="31">
        <f>'Electric lighting'!$G5+'Clear Sky'!W5</f>
        <v>1609.1089999999999</v>
      </c>
      <c r="X5" s="31">
        <f>'Electric lighting'!$G5+'Clear Sky'!X5</f>
        <v>1808.905</v>
      </c>
      <c r="Y5" s="31">
        <f>'Clear Sky'!Y5</f>
        <v>1465.874</v>
      </c>
      <c r="Z5" s="31">
        <f>'Clear Sky'!Z5</f>
        <v>1413.22</v>
      </c>
      <c r="AA5" s="31">
        <f>'Electric lighting'!$G5+'Clear Sky'!AA5</f>
        <v>1542.001</v>
      </c>
      <c r="AB5" s="31">
        <f>'Electric lighting'!$G5+'Clear Sky'!AB5</f>
        <v>1497.7449999999999</v>
      </c>
      <c r="AC5" s="31">
        <f>'Electric lighting'!$G5+'Clear Sky'!AC5</f>
        <v>1816.364</v>
      </c>
      <c r="AD5" s="31">
        <f>'Electric lighting'!$G5+'Clear Sky'!AD5</f>
        <v>1760.6489999999999</v>
      </c>
      <c r="AE5" s="31">
        <f>'Electric lighting'!$G5+'Clear Sky'!AE5</f>
        <v>930.29230000000007</v>
      </c>
    </row>
    <row r="6" spans="1:33" x14ac:dyDescent="0.3">
      <c r="A6" s="73" t="s">
        <v>7</v>
      </c>
      <c r="B6" s="31">
        <f>'Electric lighting'!$G6+'Clear Sky'!B6</f>
        <v>457.95409000000001</v>
      </c>
      <c r="C6" s="31">
        <f>'Electric lighting'!$G6+'Clear Sky'!C6</f>
        <v>533.76419999999996</v>
      </c>
      <c r="D6" s="31">
        <f>'Electric lighting'!$G6+'Clear Sky'!D6</f>
        <v>577.21849999999995</v>
      </c>
      <c r="E6" s="31">
        <f>'Electric lighting'!$G6+'Clear Sky'!E6</f>
        <v>841.96780000000001</v>
      </c>
      <c r="F6" s="31">
        <f>'Electric lighting'!$G6+'Clear Sky'!F6</f>
        <v>976.50029999999992</v>
      </c>
      <c r="G6" s="31">
        <f>'Electric lighting'!$G6+'Clear Sky'!G6</f>
        <v>766.9769</v>
      </c>
      <c r="H6" s="31">
        <f>'Electric lighting'!$G6+'Clear Sky'!H6</f>
        <v>716.37729999999999</v>
      </c>
      <c r="I6" s="31">
        <f>'Electric lighting'!$G6+'Clear Sky'!I6</f>
        <v>429.2</v>
      </c>
      <c r="J6" s="31">
        <f>'Electric lighting'!$G6+'Clear Sky'!J6</f>
        <v>429.2</v>
      </c>
      <c r="K6" s="31">
        <f>'Electric lighting'!$G6+'Clear Sky'!K6</f>
        <v>429.2</v>
      </c>
      <c r="L6" s="31">
        <f>'Electric lighting'!$G6+'Clear Sky'!L6</f>
        <v>637.63589999999999</v>
      </c>
      <c r="M6" s="31">
        <f>'Electric lighting'!$G6+'Clear Sky'!M6</f>
        <v>809.76250000000005</v>
      </c>
      <c r="N6" s="31">
        <f>'Electric lighting'!$G6+'Clear Sky'!N6</f>
        <v>1294.5555999999999</v>
      </c>
      <c r="O6" s="31">
        <f>'Electric lighting'!$G6+'Clear Sky'!O6</f>
        <v>1366.3050000000001</v>
      </c>
      <c r="P6" s="31">
        <f>'Electric lighting'!$G6+'Clear Sky'!P6</f>
        <v>1386.0552</v>
      </c>
      <c r="Q6" s="31">
        <f>'Electric lighting'!$G6+'Clear Sky'!Q6</f>
        <v>1062.7275999999999</v>
      </c>
      <c r="R6" s="31">
        <f>'Electric lighting'!$G6+'Clear Sky'!R6</f>
        <v>1154.5173</v>
      </c>
      <c r="S6" s="31">
        <f>'Electric lighting'!$G6+'Clear Sky'!S6</f>
        <v>1405.8982000000001</v>
      </c>
      <c r="T6" s="31">
        <f>'Electric lighting'!$G6+'Clear Sky'!T6</f>
        <v>690.13879999999995</v>
      </c>
      <c r="U6" s="31">
        <f>'Electric lighting'!$G6+'Clear Sky'!U6</f>
        <v>613.37220000000002</v>
      </c>
      <c r="V6" s="31">
        <f>'Electric lighting'!$G6+'Clear Sky'!V6</f>
        <v>925.47159999999997</v>
      </c>
      <c r="W6" s="31">
        <f>'Electric lighting'!$G6+'Clear Sky'!W6</f>
        <v>1310.4927</v>
      </c>
      <c r="X6" s="31">
        <f>'Electric lighting'!$G6+'Clear Sky'!X6</f>
        <v>1627.8890000000001</v>
      </c>
      <c r="Y6" s="31">
        <f>'Clear Sky'!Y6</f>
        <v>1365.5650000000001</v>
      </c>
      <c r="Z6" s="31">
        <f>'Clear Sky'!Z6</f>
        <v>992.5154</v>
      </c>
      <c r="AA6" s="31">
        <f>'Electric lighting'!$G6+'Clear Sky'!AA6</f>
        <v>1270.9857999999999</v>
      </c>
      <c r="AB6" s="31">
        <f>'Electric lighting'!$G6+'Clear Sky'!AB6</f>
        <v>1158.4871000000001</v>
      </c>
      <c r="AC6" s="31">
        <f>'Electric lighting'!$G6+'Clear Sky'!AC6</f>
        <v>1175.2438</v>
      </c>
      <c r="AD6" s="31">
        <f>'Electric lighting'!$G6+'Clear Sky'!AD6</f>
        <v>1713.2660000000001</v>
      </c>
      <c r="AE6" s="31">
        <f>'Electric lighting'!$G6+'Clear Sky'!AE6</f>
        <v>708.00579999999991</v>
      </c>
    </row>
    <row r="7" spans="1:33" x14ac:dyDescent="0.3">
      <c r="A7" s="73" t="s">
        <v>8</v>
      </c>
      <c r="B7" s="31">
        <f>'Electric lighting'!$G7+'Clear Sky'!B7</f>
        <v>431.58645999999999</v>
      </c>
      <c r="C7" s="31">
        <f>'Electric lighting'!$G7+'Clear Sky'!C7</f>
        <v>484.63669000000004</v>
      </c>
      <c r="D7" s="31">
        <f>'Electric lighting'!$G7+'Clear Sky'!D7</f>
        <v>535.05529999999999</v>
      </c>
      <c r="E7" s="31">
        <f>'Electric lighting'!$G7+'Clear Sky'!E7</f>
        <v>698.654</v>
      </c>
      <c r="F7" s="31">
        <f>'Electric lighting'!$G7+'Clear Sky'!F7</f>
        <v>861.24739999999997</v>
      </c>
      <c r="G7" s="31">
        <f>'Electric lighting'!$G7+'Clear Sky'!G7</f>
        <v>736.58730000000003</v>
      </c>
      <c r="H7" s="31">
        <f>'Electric lighting'!$G7+'Clear Sky'!H7</f>
        <v>646.11320000000001</v>
      </c>
      <c r="I7" s="31">
        <f>'Electric lighting'!$G7+'Clear Sky'!I7</f>
        <v>407.8</v>
      </c>
      <c r="J7" s="31">
        <f>'Electric lighting'!$G7+'Clear Sky'!J7</f>
        <v>407.8</v>
      </c>
      <c r="K7" s="31">
        <f>'Electric lighting'!$G7+'Clear Sky'!K7</f>
        <v>407.8</v>
      </c>
      <c r="L7" s="31">
        <f>'Electric lighting'!$G7+'Clear Sky'!L7</f>
        <v>530.75869999999998</v>
      </c>
      <c r="M7" s="31">
        <f>'Electric lighting'!$G7+'Clear Sky'!M7</f>
        <v>694.26839999999993</v>
      </c>
      <c r="N7" s="31">
        <f>'Electric lighting'!$G7+'Clear Sky'!N7</f>
        <v>1024.0519999999999</v>
      </c>
      <c r="O7" s="31">
        <f>'Electric lighting'!$G7+'Clear Sky'!O7</f>
        <v>1201.2688000000001</v>
      </c>
      <c r="P7" s="31">
        <f>'Electric lighting'!$G7+'Clear Sky'!P7</f>
        <v>1193.4115999999999</v>
      </c>
      <c r="Q7" s="31">
        <f>'Electric lighting'!$G7+'Clear Sky'!Q7</f>
        <v>824.62350000000004</v>
      </c>
      <c r="R7" s="31">
        <f>'Electric lighting'!$G7+'Clear Sky'!R7</f>
        <v>946.71730000000002</v>
      </c>
      <c r="S7" s="31">
        <f>'Electric lighting'!$G7+'Clear Sky'!S7</f>
        <v>1010.5263</v>
      </c>
      <c r="T7" s="31">
        <f>'Electric lighting'!$G7+'Clear Sky'!T7</f>
        <v>562.84730000000002</v>
      </c>
      <c r="U7" s="31">
        <f>'Electric lighting'!$G7+'Clear Sky'!U7</f>
        <v>519.20349999999996</v>
      </c>
      <c r="V7" s="31">
        <f>'Electric lighting'!$G7+'Clear Sky'!V7</f>
        <v>733.75469999999996</v>
      </c>
      <c r="W7" s="31">
        <f>'Electric lighting'!$G7+'Clear Sky'!W7</f>
        <v>1005.3468</v>
      </c>
      <c r="X7" s="31">
        <f>'Electric lighting'!$G7+'Clear Sky'!X7</f>
        <v>1275.7064</v>
      </c>
      <c r="Y7" s="31">
        <f>'Clear Sky'!Y7</f>
        <v>964.71939999999995</v>
      </c>
      <c r="Z7" s="31">
        <f>'Clear Sky'!Z7</f>
        <v>707.07399999999996</v>
      </c>
      <c r="AA7" s="31">
        <f>'Electric lighting'!$G7+'Clear Sky'!AA7</f>
        <v>1054.8939</v>
      </c>
      <c r="AB7" s="31">
        <f>'Electric lighting'!$G7+'Clear Sky'!AB7</f>
        <v>1163.6394</v>
      </c>
      <c r="AC7" s="31">
        <f>'Electric lighting'!$G7+'Clear Sky'!AC7</f>
        <v>1096.4717000000001</v>
      </c>
      <c r="AD7" s="31">
        <f>'Electric lighting'!$G7+'Clear Sky'!AD7</f>
        <v>1451.319</v>
      </c>
      <c r="AE7" s="31">
        <f>'Electric lighting'!$G7+'Clear Sky'!AE7</f>
        <v>669.50630000000001</v>
      </c>
    </row>
    <row r="8" spans="1:33" x14ac:dyDescent="0.3">
      <c r="A8" s="73" t="s">
        <v>9</v>
      </c>
      <c r="B8" s="31">
        <f>'Electric lighting'!$G8+'Clear Sky'!B8</f>
        <v>418.05351000000002</v>
      </c>
      <c r="C8" s="31">
        <f>'Electric lighting'!$G8+'Clear Sky'!C8</f>
        <v>464.29239000000001</v>
      </c>
      <c r="D8" s="31">
        <f>'Electric lighting'!$G8+'Clear Sky'!D8</f>
        <v>487.48788000000002</v>
      </c>
      <c r="E8" s="31">
        <f>'Electric lighting'!$G8+'Clear Sky'!E8</f>
        <v>544.70630000000006</v>
      </c>
      <c r="F8" s="31">
        <f>'Electric lighting'!$G8+'Clear Sky'!F8</f>
        <v>709.50980000000004</v>
      </c>
      <c r="G8" s="31">
        <f>'Electric lighting'!$G8+'Clear Sky'!G8</f>
        <v>618.47199999999998</v>
      </c>
      <c r="H8" s="31">
        <f>'Electric lighting'!$G8+'Clear Sky'!H8</f>
        <v>672.86770000000001</v>
      </c>
      <c r="I8" s="31">
        <f>'Electric lighting'!$G8+'Clear Sky'!I8</f>
        <v>406.5</v>
      </c>
      <c r="J8" s="31">
        <f>'Electric lighting'!$G8+'Clear Sky'!J8</f>
        <v>406.5</v>
      </c>
      <c r="K8" s="31">
        <f>'Electric lighting'!$G8+'Clear Sky'!K8</f>
        <v>406.5</v>
      </c>
      <c r="L8" s="31">
        <f>'Electric lighting'!$G8+'Clear Sky'!L8</f>
        <v>491.24712</v>
      </c>
      <c r="M8" s="31">
        <f>'Electric lighting'!$G8+'Clear Sky'!M8</f>
        <v>571.52440000000001</v>
      </c>
      <c r="N8" s="31">
        <f>'Electric lighting'!$G8+'Clear Sky'!N8</f>
        <v>807.57619999999997</v>
      </c>
      <c r="O8" s="31">
        <f>'Electric lighting'!$G8+'Clear Sky'!O8</f>
        <v>962.5136</v>
      </c>
      <c r="P8" s="31">
        <f>'Electric lighting'!$G8+'Clear Sky'!P8</f>
        <v>840.20100000000002</v>
      </c>
      <c r="Q8" s="31">
        <f>'Electric lighting'!$G8+'Clear Sky'!Q8</f>
        <v>661.1925</v>
      </c>
      <c r="R8" s="31">
        <f>'Electric lighting'!$G8+'Clear Sky'!R8</f>
        <v>777.82060000000001</v>
      </c>
      <c r="S8" s="31">
        <f>'Electric lighting'!$G8+'Clear Sky'!S8</f>
        <v>807.375</v>
      </c>
      <c r="T8" s="31">
        <f>'Electric lighting'!$G8+'Clear Sky'!T8</f>
        <v>567.71569999999997</v>
      </c>
      <c r="U8" s="31">
        <f>'Electric lighting'!$G8+'Clear Sky'!U8</f>
        <v>514.66210000000001</v>
      </c>
      <c r="V8" s="31">
        <f>'Electric lighting'!$G8+'Clear Sky'!V8</f>
        <v>670.04240000000004</v>
      </c>
      <c r="W8" s="31">
        <f>'Electric lighting'!$G8+'Clear Sky'!W8</f>
        <v>819.3759</v>
      </c>
      <c r="X8" s="31">
        <f>'Electric lighting'!$G8+'Clear Sky'!X8</f>
        <v>1032.5201</v>
      </c>
      <c r="Y8" s="31">
        <f>'Clear Sky'!Y8</f>
        <v>770.5104</v>
      </c>
      <c r="Z8" s="31">
        <f>'Clear Sky'!Z8</f>
        <v>627.54600000000005</v>
      </c>
      <c r="AA8" s="31">
        <f>'Electric lighting'!$G8+'Clear Sky'!AA8</f>
        <v>959.45410000000004</v>
      </c>
      <c r="AB8" s="31">
        <f>'Electric lighting'!$G8+'Clear Sky'!AB8</f>
        <v>800.7867</v>
      </c>
      <c r="AC8" s="31">
        <f>'Electric lighting'!$G8+'Clear Sky'!AC8</f>
        <v>949.72</v>
      </c>
      <c r="AD8" s="31">
        <f>'Electric lighting'!$G8+'Clear Sky'!AD8</f>
        <v>1165.5574999999999</v>
      </c>
      <c r="AE8" s="31">
        <f>'Electric lighting'!$G8+'Clear Sky'!AE8</f>
        <v>601.68619999999999</v>
      </c>
    </row>
    <row r="9" spans="1:33" ht="15" thickBot="1" x14ac:dyDescent="0.35">
      <c r="A9" s="73" t="s">
        <v>10</v>
      </c>
      <c r="B9" s="31">
        <f>'Electric lighting'!$G9+'Clear Sky'!B9</f>
        <v>468.00958000000003</v>
      </c>
      <c r="C9" s="31">
        <f>'Electric lighting'!$G9+'Clear Sky'!C9</f>
        <v>759.80520000000001</v>
      </c>
      <c r="D9" s="31">
        <f>'Electric lighting'!$G9+'Clear Sky'!D9</f>
        <v>1011.1415</v>
      </c>
      <c r="E9" s="31">
        <f>'Electric lighting'!$G9+'Clear Sky'!E9</f>
        <v>1179.9796000000001</v>
      </c>
      <c r="F9" s="31">
        <f>'Electric lighting'!$G9+'Clear Sky'!F9</f>
        <v>1386.87</v>
      </c>
      <c r="G9" s="31">
        <f>'Electric lighting'!$G9+'Clear Sky'!G9</f>
        <v>1314.2892000000002</v>
      </c>
      <c r="H9" s="31">
        <f>'Electric lighting'!$G9+'Clear Sky'!H9</f>
        <v>1184.8191999999999</v>
      </c>
      <c r="I9" s="31">
        <f>'Electric lighting'!$G9+'Clear Sky'!I9</f>
        <v>372</v>
      </c>
      <c r="J9" s="31">
        <f>'Electric lighting'!$G9+'Clear Sky'!J9</f>
        <v>372</v>
      </c>
      <c r="K9" s="31">
        <f>'Electric lighting'!$G9+'Clear Sky'!K9</f>
        <v>372</v>
      </c>
      <c r="L9" s="31">
        <f>'Electric lighting'!$G9+'Clear Sky'!L9</f>
        <v>1027.6496</v>
      </c>
      <c r="M9" s="31">
        <f>'Electric lighting'!$G9+'Clear Sky'!M9</f>
        <v>1528.194</v>
      </c>
      <c r="N9" s="31">
        <f>'Electric lighting'!$G9+'Clear Sky'!N9</f>
        <v>2204.5160000000001</v>
      </c>
      <c r="O9" s="31">
        <f>'Electric lighting'!$G9+'Clear Sky'!O9</f>
        <v>2091.29</v>
      </c>
      <c r="P9" s="31">
        <f>'Electric lighting'!$G9+'Clear Sky'!P9</f>
        <v>2087.9949999999999</v>
      </c>
      <c r="Q9" s="31">
        <f>'Electric lighting'!$G9+'Clear Sky'!Q9</f>
        <v>1484.037</v>
      </c>
      <c r="R9" s="31">
        <f>'Electric lighting'!$G9+'Clear Sky'!R9</f>
        <v>1984.26</v>
      </c>
      <c r="S9" s="31">
        <f>'Electric lighting'!$G9+'Clear Sky'!S9</f>
        <v>27083.99</v>
      </c>
      <c r="T9" s="31">
        <f>'Electric lighting'!$G9+'Clear Sky'!T9</f>
        <v>1217.9171999999999</v>
      </c>
      <c r="U9" s="31">
        <f>'Electric lighting'!$G9+'Clear Sky'!U9</f>
        <v>845.3999</v>
      </c>
      <c r="V9" s="31">
        <f>'Electric lighting'!$G9+'Clear Sky'!V9</f>
        <v>1586.1</v>
      </c>
      <c r="W9" s="31">
        <f>'Electric lighting'!$G9+'Clear Sky'!W9</f>
        <v>2150.0079999999998</v>
      </c>
      <c r="X9" s="31">
        <f>'Electric lighting'!$G9+'Clear Sky'!X9</f>
        <v>2375.7939999999999</v>
      </c>
      <c r="Y9" s="31">
        <f>'Clear Sky'!Y9</f>
        <v>1926.2429999999999</v>
      </c>
      <c r="Z9" s="31">
        <f>'Clear Sky'!Z9</f>
        <v>2219.422</v>
      </c>
      <c r="AA9" s="31">
        <f>'Electric lighting'!$G9+'Clear Sky'!AA9</f>
        <v>2060.5950000000003</v>
      </c>
      <c r="AB9" s="31">
        <f>'Electric lighting'!$G9+'Clear Sky'!AB9</f>
        <v>1949.963</v>
      </c>
      <c r="AC9" s="31">
        <f>'Electric lighting'!$G9+'Clear Sky'!AC9</f>
        <v>2210.739</v>
      </c>
      <c r="AD9" s="31">
        <f>'Electric lighting'!$G9+'Clear Sky'!AD9</f>
        <v>3275.9180000000001</v>
      </c>
      <c r="AE9" s="31">
        <f>'Electric lighting'!$G9+'Clear Sky'!AE9</f>
        <v>1356.2617</v>
      </c>
    </row>
    <row r="10" spans="1:33" ht="15" thickTop="1" x14ac:dyDescent="0.3">
      <c r="A10" s="74" t="s">
        <v>11</v>
      </c>
      <c r="B10" s="31">
        <f>'Electric lighting'!$G10+'Clear Sky'!B10</f>
        <v>464.78715</v>
      </c>
      <c r="C10" s="31">
        <f>'Electric lighting'!$G10+'Clear Sky'!C10</f>
        <v>781.8777</v>
      </c>
      <c r="D10" s="31">
        <f>'Electric lighting'!$G10+'Clear Sky'!D10</f>
        <v>865.41039999999998</v>
      </c>
      <c r="E10" s="31">
        <f>'Electric lighting'!$G10+'Clear Sky'!E10</f>
        <v>1148.6048000000001</v>
      </c>
      <c r="F10" s="31">
        <f>'Electric lighting'!$G10+'Clear Sky'!F10</f>
        <v>1188.4909</v>
      </c>
      <c r="G10" s="31">
        <f>'Electric lighting'!$G10+'Clear Sky'!G10</f>
        <v>988.51330000000007</v>
      </c>
      <c r="H10" s="31">
        <f>'Electric lighting'!$G10+'Clear Sky'!H10</f>
        <v>827.66560000000004</v>
      </c>
      <c r="I10" s="31">
        <f>'Electric lighting'!$G10+'Clear Sky'!I10</f>
        <v>396.6</v>
      </c>
      <c r="J10" s="31">
        <f>'Electric lighting'!$G10+'Clear Sky'!J10</f>
        <v>396.6</v>
      </c>
      <c r="K10" s="31">
        <f>'Electric lighting'!$G10+'Clear Sky'!K10</f>
        <v>396.6</v>
      </c>
      <c r="L10" s="31">
        <f>'Electric lighting'!$G10+'Clear Sky'!L10</f>
        <v>1187.5007000000001</v>
      </c>
      <c r="M10" s="31">
        <f>'Electric lighting'!$G10+'Clear Sky'!M10</f>
        <v>1601.444</v>
      </c>
      <c r="N10" s="31">
        <f>'Electric lighting'!$G10+'Clear Sky'!N10</f>
        <v>2284.1590000000001</v>
      </c>
      <c r="O10" s="31">
        <f>'Electric lighting'!$G10+'Clear Sky'!O10</f>
        <v>1882.2449999999999</v>
      </c>
      <c r="P10" s="31">
        <f>'Electric lighting'!$G10+'Clear Sky'!P10</f>
        <v>1757.6329999999998</v>
      </c>
      <c r="Q10" s="31">
        <f>'Electric lighting'!$G10+'Clear Sky'!Q10</f>
        <v>1326.2112000000002</v>
      </c>
      <c r="R10" s="31">
        <f>'Electric lighting'!$G10+'Clear Sky'!R10</f>
        <v>1606.3449999999998</v>
      </c>
      <c r="S10" s="31">
        <f>'Electric lighting'!$G10+'Clear Sky'!S10</f>
        <v>1897.3670000000002</v>
      </c>
      <c r="T10" s="31">
        <f>'Electric lighting'!$G10+'Clear Sky'!T10</f>
        <v>911.44540000000006</v>
      </c>
      <c r="U10" s="31">
        <f>'Electric lighting'!$G10+'Clear Sky'!U10</f>
        <v>714.51070000000004</v>
      </c>
      <c r="V10" s="31">
        <f>'Electric lighting'!$G10+'Clear Sky'!V10</f>
        <v>1550.4569999999999</v>
      </c>
      <c r="W10" s="31">
        <f>'Electric lighting'!$G10+'Clear Sky'!W10</f>
        <v>2174.3139999999999</v>
      </c>
      <c r="X10" s="31">
        <f>'Electric lighting'!$G10+'Clear Sky'!X10</f>
        <v>2267.0450000000001</v>
      </c>
      <c r="Y10" s="31">
        <f>'Clear Sky'!Y10</f>
        <v>1734.1479999999999</v>
      </c>
      <c r="Z10" s="31">
        <f>'Clear Sky'!Z10</f>
        <v>1748.38</v>
      </c>
      <c r="AA10" s="31">
        <f>'Electric lighting'!$G10+'Clear Sky'!AA10</f>
        <v>1718.652</v>
      </c>
      <c r="AB10" s="31">
        <f>'Electric lighting'!$G10+'Clear Sky'!AB10</f>
        <v>1560.5410000000002</v>
      </c>
      <c r="AC10" s="31">
        <f>'Electric lighting'!$G10+'Clear Sky'!AC10</f>
        <v>2032.915</v>
      </c>
      <c r="AD10" s="31">
        <f>'Electric lighting'!$G10+'Clear Sky'!AD10</f>
        <v>2294.5250000000001</v>
      </c>
      <c r="AE10" s="31">
        <f>'Electric lighting'!$G10+'Clear Sky'!AE10</f>
        <v>1071.6927000000001</v>
      </c>
    </row>
    <row r="11" spans="1:33" x14ac:dyDescent="0.3">
      <c r="A11" s="73" t="s">
        <v>12</v>
      </c>
      <c r="B11" s="31">
        <f>'Electric lighting'!$G11+'Clear Sky'!B11</f>
        <v>421.36307999999997</v>
      </c>
      <c r="C11" s="31">
        <f>'Electric lighting'!$G11+'Clear Sky'!C11</f>
        <v>527.35019999999997</v>
      </c>
      <c r="D11" s="31">
        <f>'Electric lighting'!$G11+'Clear Sky'!D11</f>
        <v>661.89439999999991</v>
      </c>
      <c r="E11" s="31">
        <f>'Electric lighting'!$G11+'Clear Sky'!E11</f>
        <v>974.51880000000006</v>
      </c>
      <c r="F11" s="31">
        <f>'Electric lighting'!$G11+'Clear Sky'!F11</f>
        <v>918.3433</v>
      </c>
      <c r="G11" s="31">
        <f>'Electric lighting'!$G11+'Clear Sky'!G11</f>
        <v>906.6246000000001</v>
      </c>
      <c r="H11" s="31">
        <f>'Electric lighting'!$G11+'Clear Sky'!H11</f>
        <v>906.0972999999999</v>
      </c>
      <c r="I11" s="31">
        <f>'Electric lighting'!$G11+'Clear Sky'!I11</f>
        <v>390.2</v>
      </c>
      <c r="J11" s="31">
        <f>'Electric lighting'!$G11+'Clear Sky'!J11</f>
        <v>390.2</v>
      </c>
      <c r="K11" s="31">
        <f>'Electric lighting'!$G11+'Clear Sky'!K11</f>
        <v>390.2</v>
      </c>
      <c r="L11" s="31">
        <f>'Electric lighting'!$G11+'Clear Sky'!L11</f>
        <v>839.00250000000005</v>
      </c>
      <c r="M11" s="31">
        <f>'Electric lighting'!$G11+'Clear Sky'!M11</f>
        <v>1173.3389</v>
      </c>
      <c r="N11" s="31">
        <f>'Electric lighting'!$G11+'Clear Sky'!N11</f>
        <v>1471.7460000000001</v>
      </c>
      <c r="O11" s="31">
        <f>'Electric lighting'!$G11+'Clear Sky'!O11</f>
        <v>1559.471</v>
      </c>
      <c r="P11" s="31">
        <f>'Electric lighting'!$G11+'Clear Sky'!P11</f>
        <v>1500.9449999999999</v>
      </c>
      <c r="Q11" s="31">
        <f>'Electric lighting'!$G11+'Clear Sky'!Q11</f>
        <v>1114.8221000000001</v>
      </c>
      <c r="R11" s="31">
        <f>'Electric lighting'!$G11+'Clear Sky'!R11</f>
        <v>1209.0163</v>
      </c>
      <c r="S11" s="31">
        <f>'Electric lighting'!$G11+'Clear Sky'!S11</f>
        <v>1529.673</v>
      </c>
      <c r="T11" s="31">
        <f>'Electric lighting'!$G11+'Clear Sky'!T11</f>
        <v>715.39940000000001</v>
      </c>
      <c r="U11" s="31">
        <f>'Electric lighting'!$G11+'Clear Sky'!U11</f>
        <v>632.61199999999997</v>
      </c>
      <c r="V11" s="31">
        <f>'Electric lighting'!$G11+'Clear Sky'!V11</f>
        <v>1104.9129</v>
      </c>
      <c r="W11" s="31">
        <f>'Electric lighting'!$G11+'Clear Sky'!W11</f>
        <v>1643.7940000000001</v>
      </c>
      <c r="X11" s="31">
        <f>'Electric lighting'!$G11+'Clear Sky'!X11</f>
        <v>1667.768</v>
      </c>
      <c r="Y11" s="31">
        <f>'Clear Sky'!Y11</f>
        <v>1687.172</v>
      </c>
      <c r="Z11" s="31">
        <f>'Clear Sky'!Z11</f>
        <v>1464.625</v>
      </c>
      <c r="AA11" s="31">
        <f>'Electric lighting'!$G11+'Clear Sky'!AA11</f>
        <v>1471.857</v>
      </c>
      <c r="AB11" s="31">
        <f>'Electric lighting'!$G11+'Clear Sky'!AB11</f>
        <v>1348.1470999999999</v>
      </c>
      <c r="AC11" s="31">
        <f>'Electric lighting'!$G11+'Clear Sky'!AC11</f>
        <v>1585.6000000000001</v>
      </c>
      <c r="AD11" s="31">
        <f>'Electric lighting'!$G11+'Clear Sky'!AD11</f>
        <v>1700.787</v>
      </c>
      <c r="AE11" s="31">
        <f>'Electric lighting'!$G11+'Clear Sky'!AE11</f>
        <v>933.24229999999989</v>
      </c>
    </row>
    <row r="12" spans="1:33" x14ac:dyDescent="0.3">
      <c r="A12" s="73" t="s">
        <v>13</v>
      </c>
      <c r="B12" s="31">
        <f>'Electric lighting'!$G12+'Clear Sky'!B12</f>
        <v>399.44583</v>
      </c>
      <c r="C12" s="31">
        <f>'Electric lighting'!$G12+'Clear Sky'!C12</f>
        <v>450.40685000000002</v>
      </c>
      <c r="D12" s="31">
        <f>'Electric lighting'!$G12+'Clear Sky'!D12</f>
        <v>552.07629999999995</v>
      </c>
      <c r="E12" s="31">
        <f>'Electric lighting'!$G12+'Clear Sky'!E12</f>
        <v>804.28250000000003</v>
      </c>
      <c r="F12" s="31">
        <f>'Electric lighting'!$G12+'Clear Sky'!F12</f>
        <v>839.74700000000007</v>
      </c>
      <c r="G12" s="31">
        <f>'Electric lighting'!$G12+'Clear Sky'!G12</f>
        <v>744.91779999999994</v>
      </c>
      <c r="H12" s="31">
        <f>'Electric lighting'!$G12+'Clear Sky'!H12</f>
        <v>664.09019999999998</v>
      </c>
      <c r="I12" s="31">
        <f>'Electric lighting'!$G12+'Clear Sky'!I12</f>
        <v>370.5</v>
      </c>
      <c r="J12" s="31">
        <f>'Electric lighting'!$G12+'Clear Sky'!J12</f>
        <v>370.5</v>
      </c>
      <c r="K12" s="31">
        <f>'Electric lighting'!$G12+'Clear Sky'!K12</f>
        <v>370.5</v>
      </c>
      <c r="L12" s="31">
        <f>'Electric lighting'!$G12+'Clear Sky'!L12</f>
        <v>543.86289999999997</v>
      </c>
      <c r="M12" s="31">
        <f>'Electric lighting'!$G12+'Clear Sky'!M12</f>
        <v>736.80029999999999</v>
      </c>
      <c r="N12" s="31">
        <f>'Electric lighting'!$G12+'Clear Sky'!N12</f>
        <v>1265.7849999999999</v>
      </c>
      <c r="O12" s="31">
        <f>'Electric lighting'!$G12+'Clear Sky'!O12</f>
        <v>1190.3699000000001</v>
      </c>
      <c r="P12" s="31">
        <f>'Electric lighting'!$G12+'Clear Sky'!P12</f>
        <v>1183.0842</v>
      </c>
      <c r="Q12" s="31">
        <f>'Electric lighting'!$G12+'Clear Sky'!Q12</f>
        <v>987.92920000000004</v>
      </c>
      <c r="R12" s="31">
        <f>'Electric lighting'!$G12+'Clear Sky'!R12</f>
        <v>972.87249999999995</v>
      </c>
      <c r="S12" s="31">
        <f>'Electric lighting'!$G12+'Clear Sky'!S12</f>
        <v>1197.6878000000002</v>
      </c>
      <c r="T12" s="31">
        <f>'Electric lighting'!$G12+'Clear Sky'!T12</f>
        <v>633.08590000000004</v>
      </c>
      <c r="U12" s="31">
        <f>'Electric lighting'!$G12+'Clear Sky'!U12</f>
        <v>506.22090000000003</v>
      </c>
      <c r="V12" s="31">
        <f>'Electric lighting'!$G12+'Clear Sky'!V12</f>
        <v>873.00109999999995</v>
      </c>
      <c r="W12" s="31">
        <f>'Electric lighting'!$G12+'Clear Sky'!W12</f>
        <v>1152.6755000000001</v>
      </c>
      <c r="X12" s="31">
        <f>'Electric lighting'!$G12+'Clear Sky'!X12</f>
        <v>1529.31</v>
      </c>
      <c r="Y12" s="31">
        <f>'Clear Sky'!Y12</f>
        <v>1079.038</v>
      </c>
      <c r="Z12" s="31">
        <f>'Clear Sky'!Z12</f>
        <v>1068.752</v>
      </c>
      <c r="AA12" s="31">
        <f>'Electric lighting'!$G12+'Clear Sky'!AA12</f>
        <v>1130.6979999999999</v>
      </c>
      <c r="AB12" s="31">
        <f>'Electric lighting'!$G12+'Clear Sky'!AB12</f>
        <v>1032.7987000000001</v>
      </c>
      <c r="AC12" s="31">
        <f>'Electric lighting'!$G12+'Clear Sky'!AC12</f>
        <v>1127.2710999999999</v>
      </c>
      <c r="AD12" s="31">
        <f>'Electric lighting'!$G12+'Clear Sky'!AD12</f>
        <v>1568.5809999999999</v>
      </c>
      <c r="AE12" s="31">
        <f>'Electric lighting'!$G12+'Clear Sky'!AE12</f>
        <v>721.16030000000001</v>
      </c>
    </row>
    <row r="13" spans="1:33" x14ac:dyDescent="0.3">
      <c r="A13" s="73" t="s">
        <v>14</v>
      </c>
      <c r="B13" s="31">
        <f>'Electric lighting'!$G13+'Clear Sky'!B13</f>
        <v>379.21523999999999</v>
      </c>
      <c r="C13" s="31">
        <f>'Electric lighting'!$G13+'Clear Sky'!C13</f>
        <v>438.41012000000001</v>
      </c>
      <c r="D13" s="31">
        <f>'Electric lighting'!$G13+'Clear Sky'!D13</f>
        <v>476.61599999999999</v>
      </c>
      <c r="E13" s="31">
        <f>'Electric lighting'!$G13+'Clear Sky'!E13</f>
        <v>706.3614</v>
      </c>
      <c r="F13" s="31">
        <f>'Electric lighting'!$G13+'Clear Sky'!F13</f>
        <v>768.65269999999998</v>
      </c>
      <c r="G13" s="31">
        <f>'Electric lighting'!$G13+'Clear Sky'!G13</f>
        <v>690.26130000000001</v>
      </c>
      <c r="H13" s="31">
        <f>'Electric lighting'!$G13+'Clear Sky'!H13</f>
        <v>592.67689999999993</v>
      </c>
      <c r="I13" s="31">
        <f>'Electric lighting'!$G13+'Clear Sky'!I13</f>
        <v>357.4</v>
      </c>
      <c r="J13" s="31">
        <f>'Electric lighting'!$G13+'Clear Sky'!J13</f>
        <v>357.4</v>
      </c>
      <c r="K13" s="31">
        <f>'Electric lighting'!$G13+'Clear Sky'!K13</f>
        <v>357.4</v>
      </c>
      <c r="L13" s="31">
        <f>'Electric lighting'!$G13+'Clear Sky'!L13</f>
        <v>451.49276999999995</v>
      </c>
      <c r="M13" s="31">
        <f>'Electric lighting'!$G13+'Clear Sky'!M13</f>
        <v>567.00729999999999</v>
      </c>
      <c r="N13" s="31">
        <f>'Electric lighting'!$G13+'Clear Sky'!N13</f>
        <v>957.83730000000003</v>
      </c>
      <c r="O13" s="31">
        <f>'Electric lighting'!$G13+'Clear Sky'!O13</f>
        <v>1123.6462000000001</v>
      </c>
      <c r="P13" s="31">
        <f>'Electric lighting'!$G13+'Clear Sky'!P13</f>
        <v>964.42679999999996</v>
      </c>
      <c r="Q13" s="31">
        <f>'Electric lighting'!$G13+'Clear Sky'!Q13</f>
        <v>718.65899999999999</v>
      </c>
      <c r="R13" s="31">
        <f>'Electric lighting'!$G13+'Clear Sky'!R13</f>
        <v>785.1807</v>
      </c>
      <c r="S13" s="31">
        <f>'Electric lighting'!$G13+'Clear Sky'!S13</f>
        <v>1071.0275999999999</v>
      </c>
      <c r="T13" s="31">
        <f>'Electric lighting'!$G13+'Clear Sky'!T13</f>
        <v>580.24019999999996</v>
      </c>
      <c r="U13" s="31">
        <f>'Electric lighting'!$G13+'Clear Sky'!U13</f>
        <v>472.42319999999995</v>
      </c>
      <c r="V13" s="31">
        <f>'Electric lighting'!$G13+'Clear Sky'!V13</f>
        <v>701.48299999999995</v>
      </c>
      <c r="W13" s="31">
        <f>'Electric lighting'!$G13+'Clear Sky'!W13</f>
        <v>1131.4531999999999</v>
      </c>
      <c r="X13" s="31">
        <f>'Electric lighting'!$G13+'Clear Sky'!X13</f>
        <v>1199.2973</v>
      </c>
      <c r="Y13" s="31">
        <f>'Clear Sky'!Y13</f>
        <v>987.6934</v>
      </c>
      <c r="Z13" s="31">
        <f>'Clear Sky'!Z13</f>
        <v>971.18550000000005</v>
      </c>
      <c r="AA13" s="31">
        <f>'Electric lighting'!$G13+'Clear Sky'!AA13</f>
        <v>988.37159999999994</v>
      </c>
      <c r="AB13" s="31">
        <f>'Electric lighting'!$G13+'Clear Sky'!AB13</f>
        <v>753.5068</v>
      </c>
      <c r="AC13" s="31">
        <f>'Electric lighting'!$G13+'Clear Sky'!AC13</f>
        <v>954.00549999999998</v>
      </c>
      <c r="AD13" s="31">
        <f>'Electric lighting'!$G13+'Clear Sky'!AD13</f>
        <v>1134.2264</v>
      </c>
      <c r="AE13" s="31">
        <f>'Electric lighting'!$G13+'Clear Sky'!AE13</f>
        <v>580.98059999999998</v>
      </c>
    </row>
    <row r="14" spans="1:33" x14ac:dyDescent="0.3">
      <c r="A14" s="73" t="s">
        <v>15</v>
      </c>
      <c r="B14" s="31">
        <f>'Electric lighting'!$G14+'Clear Sky'!B14</f>
        <v>364.82447999999999</v>
      </c>
      <c r="C14" s="31">
        <f>'Electric lighting'!$G14+'Clear Sky'!C14</f>
        <v>402.44621000000001</v>
      </c>
      <c r="D14" s="31">
        <f>'Electric lighting'!$G14+'Clear Sky'!D14</f>
        <v>462.57369999999997</v>
      </c>
      <c r="E14" s="31">
        <f>'Electric lighting'!$G14+'Clear Sky'!E14</f>
        <v>515.34529999999995</v>
      </c>
      <c r="F14" s="31">
        <f>'Electric lighting'!$G14+'Clear Sky'!F14</f>
        <v>719.60640000000001</v>
      </c>
      <c r="G14" s="31">
        <f>'Electric lighting'!$G14+'Clear Sky'!G14</f>
        <v>588.16390000000001</v>
      </c>
      <c r="H14" s="31">
        <f>'Electric lighting'!$G14+'Clear Sky'!H14</f>
        <v>490.60270000000003</v>
      </c>
      <c r="I14" s="31">
        <f>'Electric lighting'!$G14+'Clear Sky'!I14</f>
        <v>353.7</v>
      </c>
      <c r="J14" s="31">
        <f>'Electric lighting'!$G14+'Clear Sky'!J14</f>
        <v>353.7</v>
      </c>
      <c r="K14" s="31">
        <f>'Electric lighting'!$G14+'Clear Sky'!K14</f>
        <v>353.7</v>
      </c>
      <c r="L14" s="31">
        <f>'Electric lighting'!$G14+'Clear Sky'!L14</f>
        <v>442.86653000000001</v>
      </c>
      <c r="M14" s="31">
        <f>'Electric lighting'!$G14+'Clear Sky'!M14</f>
        <v>514.89729999999997</v>
      </c>
      <c r="N14" s="31">
        <f>'Electric lighting'!$G14+'Clear Sky'!N14</f>
        <v>776.81179999999995</v>
      </c>
      <c r="O14" s="31">
        <f>'Electric lighting'!$G14+'Clear Sky'!O14</f>
        <v>840.44730000000004</v>
      </c>
      <c r="P14" s="31">
        <f>'Electric lighting'!$G14+'Clear Sky'!P14</f>
        <v>868.85470000000009</v>
      </c>
      <c r="Q14" s="31">
        <f>'Electric lighting'!$G14+'Clear Sky'!Q14</f>
        <v>592.75760000000002</v>
      </c>
      <c r="R14" s="31">
        <f>'Electric lighting'!$G14+'Clear Sky'!R14</f>
        <v>727.80669999999998</v>
      </c>
      <c r="S14" s="31">
        <f>'Electric lighting'!$G14+'Clear Sky'!S14</f>
        <v>749.93730000000005</v>
      </c>
      <c r="T14" s="31">
        <f>'Electric lighting'!$G14+'Clear Sky'!T14</f>
        <v>482.57069999999999</v>
      </c>
      <c r="U14" s="31">
        <f>'Electric lighting'!$G14+'Clear Sky'!U14</f>
        <v>420.98230000000001</v>
      </c>
      <c r="V14" s="31">
        <f>'Electric lighting'!$G14+'Clear Sky'!V14</f>
        <v>568.97579999999994</v>
      </c>
      <c r="W14" s="31">
        <f>'Electric lighting'!$G14+'Clear Sky'!W14</f>
        <v>860.57269999999994</v>
      </c>
      <c r="X14" s="31">
        <f>'Electric lighting'!$G14+'Clear Sky'!X14</f>
        <v>940.54199999999992</v>
      </c>
      <c r="Y14" s="31">
        <f>'Clear Sky'!Y14</f>
        <v>869.91020000000003</v>
      </c>
      <c r="Z14" s="31">
        <f>'Clear Sky'!Z14</f>
        <v>757.82399999999996</v>
      </c>
      <c r="AA14" s="31">
        <f>'Electric lighting'!$G14+'Clear Sky'!AA14</f>
        <v>872.9206999999999</v>
      </c>
      <c r="AB14" s="31">
        <f>'Electric lighting'!$G14+'Clear Sky'!AB14</f>
        <v>672.33549999999991</v>
      </c>
      <c r="AC14" s="31">
        <f>'Electric lighting'!$G14+'Clear Sky'!AC14</f>
        <v>880.13380000000006</v>
      </c>
      <c r="AD14" s="31">
        <f>'Electric lighting'!$G14+'Clear Sky'!AD14</f>
        <v>942.81490000000008</v>
      </c>
      <c r="AE14" s="31">
        <f>'Electric lighting'!$G14+'Clear Sky'!AE14</f>
        <v>580.31780000000003</v>
      </c>
    </row>
    <row r="15" spans="1:33" x14ac:dyDescent="0.3">
      <c r="A15" s="73" t="s">
        <v>16</v>
      </c>
      <c r="B15" s="31">
        <f>'Electric lighting'!$G15+'Clear Sky'!B15</f>
        <v>345.16723000000002</v>
      </c>
      <c r="C15" s="31">
        <f>'Electric lighting'!$G15+'Clear Sky'!C15</f>
        <v>371.07317</v>
      </c>
      <c r="D15" s="31">
        <f>'Electric lighting'!$G15+'Clear Sky'!D15</f>
        <v>391.30142000000001</v>
      </c>
      <c r="E15" s="31">
        <f>'Electric lighting'!$G15+'Clear Sky'!E15</f>
        <v>490.76429999999999</v>
      </c>
      <c r="F15" s="31">
        <f>'Electric lighting'!$G15+'Clear Sky'!F15</f>
        <v>674.45740000000001</v>
      </c>
      <c r="G15" s="31">
        <f>'Electric lighting'!$G15+'Clear Sky'!G15</f>
        <v>457.34739999999999</v>
      </c>
      <c r="H15" s="31">
        <f>'Electric lighting'!$G15+'Clear Sky'!H15</f>
        <v>517.50819999999999</v>
      </c>
      <c r="I15" s="31">
        <f>'Electric lighting'!$G15+'Clear Sky'!I15</f>
        <v>333</v>
      </c>
      <c r="J15" s="31">
        <f>'Electric lighting'!$G15+'Clear Sky'!J15</f>
        <v>333</v>
      </c>
      <c r="K15" s="31">
        <f>'Electric lighting'!$G15+'Clear Sky'!K15</f>
        <v>333</v>
      </c>
      <c r="L15" s="31">
        <f>'Electric lighting'!$G15+'Clear Sky'!L15</f>
        <v>410.05468999999999</v>
      </c>
      <c r="M15" s="31">
        <f>'Electric lighting'!$G15+'Clear Sky'!M15</f>
        <v>475.36170000000004</v>
      </c>
      <c r="N15" s="31">
        <f>'Electric lighting'!$G15+'Clear Sky'!N15</f>
        <v>667.46559999999999</v>
      </c>
      <c r="O15" s="31">
        <f>'Electric lighting'!$G15+'Clear Sky'!O15</f>
        <v>821.83210000000008</v>
      </c>
      <c r="P15" s="31">
        <f>'Electric lighting'!$G15+'Clear Sky'!P15</f>
        <v>754.99260000000004</v>
      </c>
      <c r="Q15" s="31">
        <f>'Electric lighting'!$G15+'Clear Sky'!Q15</f>
        <v>621.99419999999998</v>
      </c>
      <c r="R15" s="31">
        <f>'Electric lighting'!$G15+'Clear Sky'!R15</f>
        <v>746.90470000000005</v>
      </c>
      <c r="S15" s="31">
        <f>'Electric lighting'!$G15+'Clear Sky'!S15</f>
        <v>707.4117</v>
      </c>
      <c r="T15" s="31">
        <f>'Electric lighting'!$G15+'Clear Sky'!T15</f>
        <v>445.60759999999999</v>
      </c>
      <c r="U15" s="31">
        <f>'Electric lighting'!$G15+'Clear Sky'!U15</f>
        <v>383.84618999999998</v>
      </c>
      <c r="V15" s="31">
        <f>'Electric lighting'!$G15+'Clear Sky'!V15</f>
        <v>510.62279999999998</v>
      </c>
      <c r="W15" s="31">
        <f>'Electric lighting'!$G15+'Clear Sky'!W15</f>
        <v>620.70389999999998</v>
      </c>
      <c r="X15" s="31">
        <f>'Electric lighting'!$G15+'Clear Sky'!X15</f>
        <v>817.80790000000002</v>
      </c>
      <c r="Y15" s="31">
        <f>'Clear Sky'!Y15</f>
        <v>623.63620000000003</v>
      </c>
      <c r="Z15" s="31">
        <f>'Clear Sky'!Z15</f>
        <v>665.05119999999999</v>
      </c>
      <c r="AA15" s="31">
        <f>'Electric lighting'!$G15+'Clear Sky'!AA15</f>
        <v>794.4633</v>
      </c>
      <c r="AB15" s="31">
        <f>'Electric lighting'!$G15+'Clear Sky'!AB15</f>
        <v>632.64179999999999</v>
      </c>
      <c r="AC15" s="31">
        <f>'Electric lighting'!$G15+'Clear Sky'!AC15</f>
        <v>768.29539999999997</v>
      </c>
      <c r="AD15" s="31">
        <f>'Electric lighting'!$G15+'Clear Sky'!AD15</f>
        <v>759.66180000000008</v>
      </c>
      <c r="AE15" s="31">
        <f>'Electric lighting'!$G15+'Clear Sky'!AE15</f>
        <v>513.66470000000004</v>
      </c>
    </row>
    <row r="16" spans="1:33" ht="15" thickBot="1" x14ac:dyDescent="0.35">
      <c r="A16" s="75" t="s">
        <v>17</v>
      </c>
      <c r="B16" s="31">
        <f>'Electric lighting'!$G16+'Clear Sky'!B16</f>
        <v>479.91409999999996</v>
      </c>
      <c r="C16" s="31">
        <f>'Electric lighting'!$G16+'Clear Sky'!C16</f>
        <v>830.9840999999999</v>
      </c>
      <c r="D16" s="31">
        <f>'Electric lighting'!$G16+'Clear Sky'!D16</f>
        <v>1171.4757</v>
      </c>
      <c r="E16" s="31">
        <f>'Electric lighting'!$G16+'Clear Sky'!E16</f>
        <v>1360.0702999999999</v>
      </c>
      <c r="F16" s="31">
        <f>'Electric lighting'!$G16+'Clear Sky'!F16</f>
        <v>1654.4690000000001</v>
      </c>
      <c r="G16" s="31">
        <f>'Electric lighting'!$G16+'Clear Sky'!G16</f>
        <v>1265.6898999999999</v>
      </c>
      <c r="H16" s="31">
        <f>'Electric lighting'!$G16+'Clear Sky'!H16</f>
        <v>1143.9467999999999</v>
      </c>
      <c r="I16" s="31">
        <f>'Electric lighting'!$G16+'Clear Sky'!I16</f>
        <v>380.9</v>
      </c>
      <c r="J16" s="31">
        <f>'Electric lighting'!$G16+'Clear Sky'!J16</f>
        <v>380.9</v>
      </c>
      <c r="K16" s="31">
        <f>'Electric lighting'!$G16+'Clear Sky'!K16</f>
        <v>380.9</v>
      </c>
      <c r="L16" s="31">
        <f>'Electric lighting'!$G16+'Clear Sky'!L16</f>
        <v>1124.3114</v>
      </c>
      <c r="M16" s="31">
        <f>'Electric lighting'!$G16+'Clear Sky'!M16</f>
        <v>1790.2779999999998</v>
      </c>
      <c r="N16" s="31">
        <f>'Electric lighting'!$G16+'Clear Sky'!N16</f>
        <v>2599.8679999999999</v>
      </c>
      <c r="O16" s="31">
        <f>'Electric lighting'!$G16+'Clear Sky'!O16</f>
        <v>2484.444</v>
      </c>
      <c r="P16" s="31">
        <f>'Electric lighting'!$G16+'Clear Sky'!P16</f>
        <v>2541.076</v>
      </c>
      <c r="Q16" s="31">
        <f>'Electric lighting'!$G16+'Clear Sky'!Q16</f>
        <v>1763.4009999999998</v>
      </c>
      <c r="R16" s="31">
        <f>'Electric lighting'!$G16+'Clear Sky'!R16</f>
        <v>1968.8739999999998</v>
      </c>
      <c r="S16" s="31">
        <f>'Electric lighting'!$G16+'Clear Sky'!S16</f>
        <v>2400.0569999999998</v>
      </c>
      <c r="T16" s="31">
        <f>'Electric lighting'!$G16+'Clear Sky'!T16</f>
        <v>1186.4828</v>
      </c>
      <c r="U16" s="31">
        <f>'Electric lighting'!$G16+'Clear Sky'!U16</f>
        <v>851.87099999999998</v>
      </c>
      <c r="V16" s="31">
        <f>'Electric lighting'!$G16+'Clear Sky'!V16</f>
        <v>2099.567</v>
      </c>
      <c r="W16" s="31">
        <f>'Electric lighting'!$G16+'Clear Sky'!W16</f>
        <v>2684.154</v>
      </c>
      <c r="X16" s="31">
        <f>'Electric lighting'!$G16+'Clear Sky'!X16</f>
        <v>3146.3870000000002</v>
      </c>
      <c r="Y16" s="31">
        <f>'Clear Sky'!Y16</f>
        <v>2644.3339999999998</v>
      </c>
      <c r="Z16" s="31">
        <f>'Clear Sky'!Z16</f>
        <v>2393.8209999999999</v>
      </c>
      <c r="AA16" s="31">
        <f>'Electric lighting'!$G16+'Clear Sky'!AA16</f>
        <v>2491.1790000000001</v>
      </c>
      <c r="AB16" s="31">
        <f>'Electric lighting'!$G16+'Clear Sky'!AB16</f>
        <v>2575.39</v>
      </c>
      <c r="AC16" s="31">
        <f>'Electric lighting'!$G16+'Clear Sky'!AC16</f>
        <v>2689.3160000000003</v>
      </c>
      <c r="AD16" s="31">
        <f>'Electric lighting'!$G16+'Clear Sky'!AD16</f>
        <v>2847.1379999999999</v>
      </c>
      <c r="AE16" s="31">
        <f>'Electric lighting'!$G16+'Clear Sky'!AE16</f>
        <v>1619.8020000000001</v>
      </c>
    </row>
    <row r="17" spans="1:31" ht="15" thickTop="1" x14ac:dyDescent="0.3">
      <c r="A17" s="74" t="s">
        <v>18</v>
      </c>
      <c r="B17" s="31">
        <f>'Electric lighting'!$G17+'Clear Sky'!B17</f>
        <v>487.29802000000001</v>
      </c>
      <c r="C17" s="31">
        <f>'Electric lighting'!$G17+'Clear Sky'!C17</f>
        <v>707.8768</v>
      </c>
      <c r="D17" s="31">
        <f>'Electric lighting'!$G17+'Clear Sky'!D17</f>
        <v>975.10469999999998</v>
      </c>
      <c r="E17" s="31">
        <f>'Electric lighting'!$G17+'Clear Sky'!E17</f>
        <v>1220.8074999999999</v>
      </c>
      <c r="F17" s="31">
        <f>'Electric lighting'!$G17+'Clear Sky'!F17</f>
        <v>1297.3579</v>
      </c>
      <c r="G17" s="31">
        <f>'Electric lighting'!$G17+'Clear Sky'!G17</f>
        <v>1021.0045</v>
      </c>
      <c r="H17" s="31">
        <f>'Electric lighting'!$G17+'Clear Sky'!H17</f>
        <v>913.04570000000001</v>
      </c>
      <c r="I17" s="31">
        <f>'Electric lighting'!$G17+'Clear Sky'!I17</f>
        <v>411.1</v>
      </c>
      <c r="J17" s="31">
        <f>'Electric lighting'!$G17+'Clear Sky'!J17</f>
        <v>411.1</v>
      </c>
      <c r="K17" s="31">
        <f>'Electric lighting'!$G17+'Clear Sky'!K17</f>
        <v>411.1</v>
      </c>
      <c r="L17" s="31">
        <f>'Electric lighting'!$G17+'Clear Sky'!L17</f>
        <v>1263.7739999999999</v>
      </c>
      <c r="M17" s="31">
        <f>'Electric lighting'!$G17+'Clear Sky'!M17</f>
        <v>1691.069</v>
      </c>
      <c r="N17" s="31">
        <f>'Electric lighting'!$G17+'Clear Sky'!N17</f>
        <v>2292.806</v>
      </c>
      <c r="O17" s="31">
        <f>'Electric lighting'!$G17+'Clear Sky'!O17</f>
        <v>1837.5039999999999</v>
      </c>
      <c r="P17" s="31">
        <f>'Electric lighting'!$G17+'Clear Sky'!P17</f>
        <v>1974.6840000000002</v>
      </c>
      <c r="Q17" s="31">
        <f>'Electric lighting'!$G17+'Clear Sky'!Q17</f>
        <v>1413.1880000000001</v>
      </c>
      <c r="R17" s="31">
        <f>'Electric lighting'!$G17+'Clear Sky'!R17</f>
        <v>1429.3440000000001</v>
      </c>
      <c r="S17" s="31">
        <f>'Electric lighting'!$G17+'Clear Sky'!S17</f>
        <v>2057.3310000000001</v>
      </c>
      <c r="T17" s="31">
        <f>'Electric lighting'!$G17+'Clear Sky'!T17</f>
        <v>976.26499999999999</v>
      </c>
      <c r="U17" s="31">
        <f>'Electric lighting'!$G17+'Clear Sky'!U17</f>
        <v>707.69460000000004</v>
      </c>
      <c r="V17" s="31">
        <f>'Electric lighting'!$G17+'Clear Sky'!V17</f>
        <v>1709.2330000000002</v>
      </c>
      <c r="W17" s="31">
        <f>'Electric lighting'!$G17+'Clear Sky'!W17</f>
        <v>2533.1569999999997</v>
      </c>
      <c r="X17" s="31">
        <f>'Electric lighting'!$G17+'Clear Sky'!X17</f>
        <v>2387.105</v>
      </c>
      <c r="Y17" s="31">
        <f>'Clear Sky'!Y17</f>
        <v>2155.6149999999998</v>
      </c>
      <c r="Z17" s="31">
        <f>'Clear Sky'!Z17</f>
        <v>2082.1509999999998</v>
      </c>
      <c r="AA17" s="31">
        <f>'Electric lighting'!$G17+'Clear Sky'!AA17</f>
        <v>1893.2049999999999</v>
      </c>
      <c r="AB17" s="31">
        <f>'Electric lighting'!$G17+'Clear Sky'!AB17</f>
        <v>1728.326</v>
      </c>
      <c r="AC17" s="31">
        <f>'Electric lighting'!$G17+'Clear Sky'!AC17</f>
        <v>2062.2489999999998</v>
      </c>
      <c r="AD17" s="31">
        <f>'Electric lighting'!$G17+'Clear Sky'!AD17</f>
        <v>2424.7530000000002</v>
      </c>
      <c r="AE17" s="31">
        <f>'Electric lighting'!$G17+'Clear Sky'!AE17</f>
        <v>1122.5640000000001</v>
      </c>
    </row>
    <row r="18" spans="1:31" x14ac:dyDescent="0.3">
      <c r="A18" s="73" t="s">
        <v>19</v>
      </c>
      <c r="B18" s="31">
        <f>'Electric lighting'!$G18+'Clear Sky'!B18</f>
        <v>450.06559000000004</v>
      </c>
      <c r="C18" s="31">
        <f>'Electric lighting'!$G18+'Clear Sky'!C18</f>
        <v>542.1395</v>
      </c>
      <c r="D18" s="31">
        <f>'Electric lighting'!$G18+'Clear Sky'!D18</f>
        <v>687.74469999999997</v>
      </c>
      <c r="E18" s="31">
        <f>'Electric lighting'!$G18+'Clear Sky'!E18</f>
        <v>869.2568</v>
      </c>
      <c r="F18" s="31">
        <f>'Electric lighting'!$G18+'Clear Sky'!F18</f>
        <v>973.6998000000001</v>
      </c>
      <c r="G18" s="31">
        <f>'Electric lighting'!$G18+'Clear Sky'!G18</f>
        <v>814.5643</v>
      </c>
      <c r="H18" s="31">
        <f>'Electric lighting'!$G18+'Clear Sky'!H18</f>
        <v>887.00569999999993</v>
      </c>
      <c r="I18" s="31">
        <f>'Electric lighting'!$G18+'Clear Sky'!I18</f>
        <v>408.8</v>
      </c>
      <c r="J18" s="31">
        <f>'Electric lighting'!$G18+'Clear Sky'!J18</f>
        <v>408.8</v>
      </c>
      <c r="K18" s="31">
        <f>'Electric lighting'!$G18+'Clear Sky'!K18</f>
        <v>408.8</v>
      </c>
      <c r="L18" s="31">
        <f>'Electric lighting'!$G18+'Clear Sky'!L18</f>
        <v>809.47540000000004</v>
      </c>
      <c r="M18" s="31">
        <f>'Electric lighting'!$G18+'Clear Sky'!M18</f>
        <v>1370.8874000000001</v>
      </c>
      <c r="N18" s="31">
        <f>'Electric lighting'!$G18+'Clear Sky'!N18</f>
        <v>1488.4559999999999</v>
      </c>
      <c r="O18" s="31">
        <f>'Electric lighting'!$G18+'Clear Sky'!O18</f>
        <v>1668.9679999999998</v>
      </c>
      <c r="P18" s="31">
        <f>'Electric lighting'!$G18+'Clear Sky'!P18</f>
        <v>1437.471</v>
      </c>
      <c r="Q18" s="31">
        <f>'Electric lighting'!$G18+'Clear Sky'!Q18</f>
        <v>1136.518</v>
      </c>
      <c r="R18" s="31">
        <f>'Electric lighting'!$G18+'Clear Sky'!R18</f>
        <v>1296.0299</v>
      </c>
      <c r="S18" s="31">
        <f>'Electric lighting'!$G18+'Clear Sky'!S18</f>
        <v>1484.7949999999998</v>
      </c>
      <c r="T18" s="31">
        <f>'Electric lighting'!$G18+'Clear Sky'!T18</f>
        <v>798.77629999999999</v>
      </c>
      <c r="U18" s="31">
        <f>'Electric lighting'!$G18+'Clear Sky'!U18</f>
        <v>615.89790000000005</v>
      </c>
      <c r="V18" s="31">
        <f>'Electric lighting'!$G18+'Clear Sky'!V18</f>
        <v>1399.4312</v>
      </c>
      <c r="W18" s="31">
        <f>'Electric lighting'!$G18+'Clear Sky'!W18</f>
        <v>1537.1859999999999</v>
      </c>
      <c r="X18" s="31">
        <f>'Electric lighting'!$G18+'Clear Sky'!X18</f>
        <v>1728.0829999999999</v>
      </c>
      <c r="Y18" s="31">
        <f>'Clear Sky'!Y18</f>
        <v>1515.2860000000001</v>
      </c>
      <c r="Z18" s="31">
        <f>'Clear Sky'!Z18</f>
        <v>1458.6379999999999</v>
      </c>
      <c r="AA18" s="31">
        <f>'Electric lighting'!$G18+'Clear Sky'!AA18</f>
        <v>1626.4449999999999</v>
      </c>
      <c r="AB18" s="31">
        <f>'Electric lighting'!$G18+'Clear Sky'!AB18</f>
        <v>1215.4834000000001</v>
      </c>
      <c r="AC18" s="31">
        <f>'Electric lighting'!$G18+'Clear Sky'!AC18</f>
        <v>1546.6499999999999</v>
      </c>
      <c r="AD18" s="31">
        <f>'Electric lighting'!$G18+'Clear Sky'!AD18</f>
        <v>1839.18</v>
      </c>
      <c r="AE18" s="31">
        <f>'Electric lighting'!$G18+'Clear Sky'!AE18</f>
        <v>884.80070000000001</v>
      </c>
    </row>
    <row r="19" spans="1:31" x14ac:dyDescent="0.3">
      <c r="A19" s="73" t="s">
        <v>20</v>
      </c>
      <c r="B19" s="31">
        <f>'Electric lighting'!$G19+'Clear Sky'!B19</f>
        <v>412.04376999999999</v>
      </c>
      <c r="C19" s="31">
        <f>'Electric lighting'!$G19+'Clear Sky'!C19</f>
        <v>464.97534999999999</v>
      </c>
      <c r="D19" s="31">
        <f>'Electric lighting'!$G19+'Clear Sky'!D19</f>
        <v>565.77139999999997</v>
      </c>
      <c r="E19" s="31">
        <f>'Electric lighting'!$G19+'Clear Sky'!E19</f>
        <v>784.79199999999992</v>
      </c>
      <c r="F19" s="31">
        <f>'Electric lighting'!$G19+'Clear Sky'!F19</f>
        <v>875.2201</v>
      </c>
      <c r="G19" s="31">
        <f>'Electric lighting'!$G19+'Clear Sky'!G19</f>
        <v>775.81459999999993</v>
      </c>
      <c r="H19" s="31">
        <f>'Electric lighting'!$G19+'Clear Sky'!H19</f>
        <v>622.34169999999995</v>
      </c>
      <c r="I19" s="31">
        <f>'Electric lighting'!$G19+'Clear Sky'!I19</f>
        <v>381.7</v>
      </c>
      <c r="J19" s="31">
        <f>'Electric lighting'!$G19+'Clear Sky'!J19</f>
        <v>381.7</v>
      </c>
      <c r="K19" s="31">
        <f>'Electric lighting'!$G19+'Clear Sky'!K19</f>
        <v>381.7</v>
      </c>
      <c r="L19" s="31">
        <f>'Electric lighting'!$G19+'Clear Sky'!L19</f>
        <v>548.03120000000001</v>
      </c>
      <c r="M19" s="31">
        <f>'Electric lighting'!$G19+'Clear Sky'!M19</f>
        <v>713.4683</v>
      </c>
      <c r="N19" s="31">
        <f>'Electric lighting'!$G19+'Clear Sky'!N19</f>
        <v>1179.6692</v>
      </c>
      <c r="O19" s="31">
        <f>'Electric lighting'!$G19+'Clear Sky'!O19</f>
        <v>1258.4958999999999</v>
      </c>
      <c r="P19" s="31">
        <f>'Electric lighting'!$G19+'Clear Sky'!P19</f>
        <v>1238.3461</v>
      </c>
      <c r="Q19" s="31">
        <f>'Electric lighting'!$G19+'Clear Sky'!Q19</f>
        <v>905.6404</v>
      </c>
      <c r="R19" s="31">
        <f>'Electric lighting'!$G19+'Clear Sky'!R19</f>
        <v>1174.4565</v>
      </c>
      <c r="S19" s="31">
        <f>'Electric lighting'!$G19+'Clear Sky'!S19</f>
        <v>1374.0808999999999</v>
      </c>
      <c r="T19" s="31">
        <f>'Electric lighting'!$G19+'Clear Sky'!T19</f>
        <v>733.28099999999995</v>
      </c>
      <c r="U19" s="31">
        <f>'Electric lighting'!$G19+'Clear Sky'!U19</f>
        <v>507.19839999999999</v>
      </c>
      <c r="V19" s="31">
        <f>'Electric lighting'!$G19+'Clear Sky'!V19</f>
        <v>956.35380000000009</v>
      </c>
      <c r="W19" s="31">
        <f>'Electric lighting'!$G19+'Clear Sky'!W19</f>
        <v>1124.5107</v>
      </c>
      <c r="X19" s="31">
        <f>'Electric lighting'!$G19+'Clear Sky'!X19</f>
        <v>1662.838</v>
      </c>
      <c r="Y19" s="31">
        <f>'Clear Sky'!Y19</f>
        <v>1148.33</v>
      </c>
      <c r="Z19" s="31">
        <f>'Clear Sky'!Z19</f>
        <v>1097.8910000000001</v>
      </c>
      <c r="AA19" s="31">
        <f>'Electric lighting'!$G19+'Clear Sky'!AA19</f>
        <v>1171.2086999999999</v>
      </c>
      <c r="AB19" s="31">
        <f>'Electric lighting'!$G19+'Clear Sky'!AB19</f>
        <v>837.23559999999998</v>
      </c>
      <c r="AC19" s="31">
        <f>'Electric lighting'!$G19+'Clear Sky'!AC19</f>
        <v>1217.9116999999999</v>
      </c>
      <c r="AD19" s="31">
        <f>'Electric lighting'!$G19+'Clear Sky'!AD19</f>
        <v>1159.7497000000001</v>
      </c>
      <c r="AE19" s="31">
        <f>'Electric lighting'!$G19+'Clear Sky'!AE19</f>
        <v>755.54759999999999</v>
      </c>
    </row>
    <row r="20" spans="1:31" x14ac:dyDescent="0.3">
      <c r="A20" s="73" t="s">
        <v>21</v>
      </c>
      <c r="B20" s="31">
        <f>'Electric lighting'!$G20+'Clear Sky'!B20</f>
        <v>377.71557999999999</v>
      </c>
      <c r="C20" s="31">
        <f>'Electric lighting'!$G20+'Clear Sky'!C20</f>
        <v>424.34245999999996</v>
      </c>
      <c r="D20" s="31">
        <f>'Electric lighting'!$G20+'Clear Sky'!D20</f>
        <v>458.50984999999997</v>
      </c>
      <c r="E20" s="31">
        <f>'Electric lighting'!$G20+'Clear Sky'!E20</f>
        <v>636.87019999999995</v>
      </c>
      <c r="F20" s="31">
        <f>'Electric lighting'!$G20+'Clear Sky'!F20</f>
        <v>703.4316</v>
      </c>
      <c r="G20" s="31">
        <f>'Electric lighting'!$G20+'Clear Sky'!G20</f>
        <v>672.09069999999997</v>
      </c>
      <c r="H20" s="31">
        <f>'Electric lighting'!$G20+'Clear Sky'!H20</f>
        <v>526.0829</v>
      </c>
      <c r="I20" s="31">
        <f>'Electric lighting'!$G20+'Clear Sky'!I20</f>
        <v>363.9</v>
      </c>
      <c r="J20" s="31">
        <f>'Electric lighting'!$G20+'Clear Sky'!J20</f>
        <v>363.9</v>
      </c>
      <c r="K20" s="31">
        <f>'Electric lighting'!$G20+'Clear Sky'!K20</f>
        <v>363.9</v>
      </c>
      <c r="L20" s="31">
        <f>'Electric lighting'!$G20+'Clear Sky'!L20</f>
        <v>497.93499999999995</v>
      </c>
      <c r="M20" s="31">
        <f>'Electric lighting'!$G20+'Clear Sky'!M20</f>
        <v>610.19640000000004</v>
      </c>
      <c r="N20" s="31">
        <f>'Electric lighting'!$G20+'Clear Sky'!N20</f>
        <v>991.12940000000003</v>
      </c>
      <c r="O20" s="31">
        <f>'Electric lighting'!$G20+'Clear Sky'!O20</f>
        <v>1089.6723</v>
      </c>
      <c r="P20" s="31">
        <f>'Electric lighting'!$G20+'Clear Sky'!P20</f>
        <v>982.90429999999992</v>
      </c>
      <c r="Q20" s="31">
        <f>'Electric lighting'!$G20+'Clear Sky'!Q20</f>
        <v>806.57619999999997</v>
      </c>
      <c r="R20" s="31">
        <f>'Electric lighting'!$G20+'Clear Sky'!R20</f>
        <v>846.15049999999997</v>
      </c>
      <c r="S20" s="31">
        <f>'Electric lighting'!$G20+'Clear Sky'!S20</f>
        <v>1028.8842999999999</v>
      </c>
      <c r="T20" s="31">
        <f>'Electric lighting'!$G20+'Clear Sky'!T20</f>
        <v>567.32459999999992</v>
      </c>
      <c r="U20" s="31">
        <f>'Electric lighting'!$G20+'Clear Sky'!U20</f>
        <v>464.45729999999998</v>
      </c>
      <c r="V20" s="31">
        <f>'Electric lighting'!$G20+'Clear Sky'!V20</f>
        <v>753.37850000000003</v>
      </c>
      <c r="W20" s="31">
        <f>'Electric lighting'!$G20+'Clear Sky'!W20</f>
        <v>896.22730000000001</v>
      </c>
      <c r="X20" s="31">
        <f>'Electric lighting'!$G20+'Clear Sky'!X20</f>
        <v>1135.8847999999998</v>
      </c>
      <c r="Y20" s="31">
        <f>'Clear Sky'!Y20</f>
        <v>834.38030000000003</v>
      </c>
      <c r="Z20" s="31">
        <f>'Clear Sky'!Z20</f>
        <v>932.12180000000001</v>
      </c>
      <c r="AA20" s="31">
        <f>'Electric lighting'!$G20+'Clear Sky'!AA20</f>
        <v>938.61579999999992</v>
      </c>
      <c r="AB20" s="31">
        <f>'Electric lighting'!$G20+'Clear Sky'!AB20</f>
        <v>803.52949999999998</v>
      </c>
      <c r="AC20" s="31">
        <f>'Electric lighting'!$G20+'Clear Sky'!AC20</f>
        <v>1030.3148000000001</v>
      </c>
      <c r="AD20" s="31">
        <f>'Electric lighting'!$G20+'Clear Sky'!AD20</f>
        <v>1253.8739</v>
      </c>
      <c r="AE20" s="31">
        <f>'Electric lighting'!$G20+'Clear Sky'!AE20</f>
        <v>641.45409999999993</v>
      </c>
    </row>
    <row r="21" spans="1:31" x14ac:dyDescent="0.3">
      <c r="A21" s="73" t="s">
        <v>22</v>
      </c>
      <c r="B21" s="31">
        <f>'Electric lighting'!$G21+'Clear Sky'!B21</f>
        <v>367.577336</v>
      </c>
      <c r="C21" s="31">
        <f>'Electric lighting'!$G21+'Clear Sky'!C21</f>
        <v>414.86718999999999</v>
      </c>
      <c r="D21" s="31">
        <f>'Electric lighting'!$G21+'Clear Sky'!D21</f>
        <v>435.39211999999998</v>
      </c>
      <c r="E21" s="31">
        <f>'Electric lighting'!$G21+'Clear Sky'!E21</f>
        <v>560.30840000000001</v>
      </c>
      <c r="F21" s="31">
        <f>'Electric lighting'!$G21+'Clear Sky'!F21</f>
        <v>640.66969999999992</v>
      </c>
      <c r="G21" s="31">
        <f>'Electric lighting'!$G21+'Clear Sky'!G21</f>
        <v>570.20960000000002</v>
      </c>
      <c r="H21" s="31">
        <f>'Electric lighting'!$G21+'Clear Sky'!H21</f>
        <v>481.33580000000001</v>
      </c>
      <c r="I21" s="31">
        <f>'Electric lighting'!$G21+'Clear Sky'!I21</f>
        <v>358.2</v>
      </c>
      <c r="J21" s="31">
        <f>'Electric lighting'!$G21+'Clear Sky'!J21</f>
        <v>358.2</v>
      </c>
      <c r="K21" s="31">
        <f>'Electric lighting'!$G21+'Clear Sky'!K21</f>
        <v>358.2</v>
      </c>
      <c r="L21" s="31">
        <f>'Electric lighting'!$G21+'Clear Sky'!L21</f>
        <v>481.685</v>
      </c>
      <c r="M21" s="31">
        <f>'Electric lighting'!$G21+'Clear Sky'!M21</f>
        <v>501.75360000000001</v>
      </c>
      <c r="N21" s="31">
        <f>'Electric lighting'!$G21+'Clear Sky'!N21</f>
        <v>858.76479999999992</v>
      </c>
      <c r="O21" s="31">
        <f>'Electric lighting'!$G21+'Clear Sky'!O21</f>
        <v>825.97649999999999</v>
      </c>
      <c r="P21" s="31">
        <f>'Electric lighting'!$G21+'Clear Sky'!P21</f>
        <v>953.21440000000007</v>
      </c>
      <c r="Q21" s="31">
        <f>'Electric lighting'!$G21+'Clear Sky'!Q21</f>
        <v>636.45150000000001</v>
      </c>
      <c r="R21" s="31">
        <f>'Electric lighting'!$G21+'Clear Sky'!R21</f>
        <v>736.76990000000001</v>
      </c>
      <c r="S21" s="31">
        <f>'Electric lighting'!$G21+'Clear Sky'!S21</f>
        <v>750.05739999999992</v>
      </c>
      <c r="T21" s="31">
        <f>'Electric lighting'!$G21+'Clear Sky'!T21</f>
        <v>491.00900000000001</v>
      </c>
      <c r="U21" s="31">
        <f>'Electric lighting'!$G21+'Clear Sky'!U21</f>
        <v>428.05493999999999</v>
      </c>
      <c r="V21" s="31">
        <f>'Electric lighting'!$G21+'Clear Sky'!V21</f>
        <v>647.5385</v>
      </c>
      <c r="W21" s="31">
        <f>'Electric lighting'!$G21+'Clear Sky'!W21</f>
        <v>726.71569999999997</v>
      </c>
      <c r="X21" s="31">
        <f>'Electric lighting'!$G21+'Clear Sky'!X21</f>
        <v>976.73109999999997</v>
      </c>
      <c r="Y21" s="31">
        <f>'Clear Sky'!Y21</f>
        <v>726.947</v>
      </c>
      <c r="Z21" s="31">
        <f>'Clear Sky'!Z21</f>
        <v>645.52809999999999</v>
      </c>
      <c r="AA21" s="31">
        <f>'Electric lighting'!$G21+'Clear Sky'!AA21</f>
        <v>838.4271</v>
      </c>
      <c r="AB21" s="31">
        <f>'Electric lighting'!$G21+'Clear Sky'!AB21</f>
        <v>787.73329999999999</v>
      </c>
      <c r="AC21" s="31">
        <f>'Electric lighting'!$G21+'Clear Sky'!AC21</f>
        <v>956.21379999999999</v>
      </c>
      <c r="AD21" s="31">
        <f>'Electric lighting'!$G21+'Clear Sky'!AD21</f>
        <v>1016.4736</v>
      </c>
      <c r="AE21" s="31">
        <f>'Electric lighting'!$G21+'Clear Sky'!AE21</f>
        <v>563.13149999999996</v>
      </c>
    </row>
    <row r="22" spans="1:31" x14ac:dyDescent="0.3">
      <c r="A22" s="73" t="s">
        <v>23</v>
      </c>
      <c r="B22" s="31">
        <f>'Electric lighting'!$G22+'Clear Sky'!B22</f>
        <v>355.66820000000001</v>
      </c>
      <c r="C22" s="31">
        <f>'Electric lighting'!$G22+'Clear Sky'!C22</f>
        <v>370.54928999999998</v>
      </c>
      <c r="D22" s="31">
        <f>'Electric lighting'!$G22+'Clear Sky'!D22</f>
        <v>400.19977</v>
      </c>
      <c r="E22" s="31">
        <f>'Electric lighting'!$G22+'Clear Sky'!E22</f>
        <v>455.94420000000002</v>
      </c>
      <c r="F22" s="31">
        <f>'Electric lighting'!$G22+'Clear Sky'!F22</f>
        <v>566.30219999999997</v>
      </c>
      <c r="G22" s="31">
        <f>'Electric lighting'!$G22+'Clear Sky'!G22</f>
        <v>522.68129999999996</v>
      </c>
      <c r="H22" s="31">
        <f>'Electric lighting'!$G22+'Clear Sky'!H22</f>
        <v>454.43729999999999</v>
      </c>
      <c r="I22" s="31">
        <f>'Electric lighting'!$G22+'Clear Sky'!I22</f>
        <v>342.5</v>
      </c>
      <c r="J22" s="31">
        <f>'Electric lighting'!$G22+'Clear Sky'!J22</f>
        <v>342.5</v>
      </c>
      <c r="K22" s="31">
        <f>'Electric lighting'!$G22+'Clear Sky'!K22</f>
        <v>342.5</v>
      </c>
      <c r="L22" s="31">
        <f>'Electric lighting'!$G22+'Clear Sky'!L22</f>
        <v>413.81870000000004</v>
      </c>
      <c r="M22" s="31">
        <f>'Electric lighting'!$G22+'Clear Sky'!M22</f>
        <v>452.60379999999998</v>
      </c>
      <c r="N22" s="31">
        <f>'Electric lighting'!$G22+'Clear Sky'!N22</f>
        <v>620.476</v>
      </c>
      <c r="O22" s="31">
        <f>'Electric lighting'!$G22+'Clear Sky'!O22</f>
        <v>720.71280000000002</v>
      </c>
      <c r="P22" s="31">
        <f>'Electric lighting'!$G22+'Clear Sky'!P22</f>
        <v>763.64689999999996</v>
      </c>
      <c r="Q22" s="31">
        <f>'Electric lighting'!$G22+'Clear Sky'!Q22</f>
        <v>558.96429999999998</v>
      </c>
      <c r="R22" s="31">
        <f>'Electric lighting'!$G22+'Clear Sky'!R22</f>
        <v>548.64750000000004</v>
      </c>
      <c r="S22" s="31">
        <f>'Electric lighting'!$G22+'Clear Sky'!S22</f>
        <v>744.38490000000002</v>
      </c>
      <c r="T22" s="31">
        <f>'Electric lighting'!$G22+'Clear Sky'!T22</f>
        <v>450.93920000000003</v>
      </c>
      <c r="U22" s="31">
        <f>'Electric lighting'!$G22+'Clear Sky'!U22</f>
        <v>383.34834000000001</v>
      </c>
      <c r="V22" s="31">
        <f>'Electric lighting'!$G22+'Clear Sky'!V22</f>
        <v>563.85500000000002</v>
      </c>
      <c r="W22" s="31">
        <f>'Electric lighting'!$G22+'Clear Sky'!W22</f>
        <v>568.70910000000003</v>
      </c>
      <c r="X22" s="31">
        <f>'Electric lighting'!$G22+'Clear Sky'!X22</f>
        <v>809.3845</v>
      </c>
      <c r="Y22" s="31">
        <f>'Clear Sky'!Y22</f>
        <v>636.09299999999996</v>
      </c>
      <c r="Z22" s="31">
        <f>'Clear Sky'!Z22</f>
        <v>534.55020000000002</v>
      </c>
      <c r="AA22" s="31">
        <f>'Electric lighting'!$G22+'Clear Sky'!AA22</f>
        <v>705.80960000000005</v>
      </c>
      <c r="AB22" s="31">
        <f>'Electric lighting'!$G22+'Clear Sky'!AB22</f>
        <v>567.33339999999998</v>
      </c>
      <c r="AC22" s="31">
        <f>'Electric lighting'!$G22+'Clear Sky'!AC22</f>
        <v>815.19589999999994</v>
      </c>
      <c r="AD22" s="31">
        <f>'Electric lighting'!$G22+'Clear Sky'!AD22</f>
        <v>724.43920000000003</v>
      </c>
      <c r="AE22" s="31">
        <f>'Electric lighting'!$G22+'Clear Sky'!AE22</f>
        <v>519.63890000000004</v>
      </c>
    </row>
    <row r="23" spans="1:31" x14ac:dyDescent="0.3">
      <c r="A23" s="73" t="s">
        <v>26</v>
      </c>
      <c r="B23" s="31">
        <f>'Electric lighting'!$G23+'Clear Sky'!B23</f>
        <v>518.51746000000003</v>
      </c>
      <c r="C23" s="31">
        <f>'Electric lighting'!$G23+'Clear Sky'!C23</f>
        <v>844.22479999999996</v>
      </c>
      <c r="D23" s="31">
        <f>'Electric lighting'!$G23+'Clear Sky'!D23</f>
        <v>1198.8204000000001</v>
      </c>
      <c r="E23" s="31">
        <f>'Electric lighting'!$G23+'Clear Sky'!E23</f>
        <v>1428.7280000000001</v>
      </c>
      <c r="F23" s="31">
        <f>'Electric lighting'!$G23+'Clear Sky'!F23</f>
        <v>1659.646</v>
      </c>
      <c r="G23" s="31">
        <f>'Electric lighting'!$G23+'Clear Sky'!G23</f>
        <v>1361.1727000000001</v>
      </c>
      <c r="H23" s="31">
        <f>'Electric lighting'!$G23+'Clear Sky'!H23</f>
        <v>1490.7139999999999</v>
      </c>
      <c r="I23" s="31">
        <f>'Electric lighting'!$G23+'Clear Sky'!I23</f>
        <v>426.2</v>
      </c>
      <c r="J23" s="31">
        <f>'Electric lighting'!$G23+'Clear Sky'!J23</f>
        <v>426.2</v>
      </c>
      <c r="K23" s="31">
        <f>'Electric lighting'!$G23+'Clear Sky'!K23</f>
        <v>426.2</v>
      </c>
      <c r="L23" s="31">
        <f>'Electric lighting'!$G23+'Clear Sky'!L23</f>
        <v>1250.6497999999999</v>
      </c>
      <c r="M23" s="31">
        <f>'Electric lighting'!$G23+'Clear Sky'!M23</f>
        <v>1818.759</v>
      </c>
      <c r="N23" s="31">
        <f>'Electric lighting'!$G23+'Clear Sky'!N23</f>
        <v>2697.509</v>
      </c>
      <c r="O23" s="31">
        <f>'Electric lighting'!$G23+'Clear Sky'!O23</f>
        <v>2502.038</v>
      </c>
      <c r="P23" s="31">
        <f>'Electric lighting'!$G23+'Clear Sky'!P23</f>
        <v>2559.56</v>
      </c>
      <c r="Q23" s="31">
        <f>'Electric lighting'!$G23+'Clear Sky'!Q23</f>
        <v>1804.2830000000001</v>
      </c>
      <c r="R23" s="31">
        <f>'Electric lighting'!$G23+'Clear Sky'!R23</f>
        <v>2292.7629999999999</v>
      </c>
      <c r="S23" s="31">
        <f>'Electric lighting'!$G23+'Clear Sky'!S23</f>
        <v>2693.837</v>
      </c>
      <c r="T23" s="31">
        <f>'Electric lighting'!$G23+'Clear Sky'!T23</f>
        <v>1281.6321</v>
      </c>
      <c r="U23" s="31">
        <f>'Electric lighting'!$G23+'Clear Sky'!U23</f>
        <v>892.62139999999999</v>
      </c>
      <c r="V23" s="31">
        <f>'Electric lighting'!$G23+'Clear Sky'!V23</f>
        <v>2334.6689999999999</v>
      </c>
      <c r="W23" s="31">
        <f>'Electric lighting'!$G23+'Clear Sky'!W23</f>
        <v>2625.933</v>
      </c>
      <c r="X23" s="31">
        <f>'Electric lighting'!$G23+'Clear Sky'!X23</f>
        <v>2981.8919999999998</v>
      </c>
      <c r="Y23" s="31">
        <f>'Clear Sky'!Y23</f>
        <v>2603.9259999999999</v>
      </c>
      <c r="Z23" s="31">
        <f>'Clear Sky'!Z23</f>
        <v>2535.5329999999999</v>
      </c>
      <c r="AA23" s="31">
        <f>'Electric lighting'!$G23+'Clear Sky'!AA23</f>
        <v>2393.5450000000001</v>
      </c>
      <c r="AB23" s="31">
        <f>'Electric lighting'!$G23+'Clear Sky'!AB23</f>
        <v>2127.5329999999999</v>
      </c>
      <c r="AC23" s="31">
        <f>'Electric lighting'!$G23+'Clear Sky'!AC23</f>
        <v>2425.5619999999999</v>
      </c>
      <c r="AD23" s="31">
        <f>'Electric lighting'!$G23+'Clear Sky'!AD23</f>
        <v>3677.8559999999998</v>
      </c>
      <c r="AE23" s="31">
        <f>'Electric lighting'!$G23+'Clear Sky'!AE23</f>
        <v>1670.3920000000001</v>
      </c>
    </row>
    <row r="24" spans="1:31" ht="15" thickBot="1" x14ac:dyDescent="0.35">
      <c r="A24" s="75" t="s">
        <v>27</v>
      </c>
      <c r="B24" s="31">
        <f>'Electric lighting'!$G24+'Clear Sky'!B24</f>
        <v>506.35919000000001</v>
      </c>
      <c r="C24" s="31">
        <f>'Electric lighting'!$G24+'Clear Sky'!C24</f>
        <v>687.73720000000003</v>
      </c>
      <c r="D24" s="31">
        <f>'Electric lighting'!$G24+'Clear Sky'!D24</f>
        <v>919.79849999999999</v>
      </c>
      <c r="E24" s="31">
        <f>'Electric lighting'!$G24+'Clear Sky'!E24</f>
        <v>1164.1159</v>
      </c>
      <c r="F24" s="31">
        <f>'Electric lighting'!$G24+'Clear Sky'!F24</f>
        <v>1375.7447999999999</v>
      </c>
      <c r="G24" s="31">
        <f>'Electric lighting'!$G24+'Clear Sky'!G24</f>
        <v>1213.0573999999999</v>
      </c>
      <c r="H24" s="31">
        <f>'Electric lighting'!$G24+'Clear Sky'!H24</f>
        <v>1052.9446</v>
      </c>
      <c r="I24" s="31">
        <f>'Electric lighting'!$G24+'Clear Sky'!I24</f>
        <v>453.3</v>
      </c>
      <c r="J24" s="31">
        <f>'Electric lighting'!$G24+'Clear Sky'!J24</f>
        <v>453.3</v>
      </c>
      <c r="K24" s="31">
        <f>'Electric lighting'!$G24+'Clear Sky'!K24</f>
        <v>453.3</v>
      </c>
      <c r="L24" s="31">
        <f>'Electric lighting'!$G24+'Clear Sky'!L24</f>
        <v>1373.6007999999999</v>
      </c>
      <c r="M24" s="31">
        <f>'Electric lighting'!$G24+'Clear Sky'!M24</f>
        <v>1593.018</v>
      </c>
      <c r="N24" s="31">
        <f>'Electric lighting'!$G24+'Clear Sky'!N24</f>
        <v>2378.0239999999999</v>
      </c>
      <c r="O24" s="31">
        <f>'Electric lighting'!$G24+'Clear Sky'!O24</f>
        <v>1981.296</v>
      </c>
      <c r="P24" s="31">
        <f>'Electric lighting'!$G24+'Clear Sky'!P24</f>
        <v>2002.107</v>
      </c>
      <c r="Q24" s="31">
        <f>'Electric lighting'!$G24+'Clear Sky'!Q24</f>
        <v>1472.3689999999999</v>
      </c>
      <c r="R24" s="31">
        <f>'Electric lighting'!$G24+'Clear Sky'!R24</f>
        <v>1518.989</v>
      </c>
      <c r="S24" s="31">
        <f>'Electric lighting'!$G24+'Clear Sky'!S24</f>
        <v>1646.3219999999999</v>
      </c>
      <c r="T24" s="31">
        <f>'Electric lighting'!$G24+'Clear Sky'!T24</f>
        <v>930.42150000000004</v>
      </c>
      <c r="U24" s="31">
        <f>'Electric lighting'!$G24+'Clear Sky'!U24</f>
        <v>700.6979</v>
      </c>
      <c r="V24" s="31">
        <f>'Electric lighting'!$G24+'Clear Sky'!V24</f>
        <v>1778.5629999999999</v>
      </c>
      <c r="W24" s="31">
        <f>'Electric lighting'!$G24+'Clear Sky'!W24</f>
        <v>2428.569</v>
      </c>
      <c r="X24" s="31">
        <f>'Electric lighting'!$G24+'Clear Sky'!X24</f>
        <v>2538.471</v>
      </c>
      <c r="Y24" s="31">
        <f>'Clear Sky'!Y24</f>
        <v>2192.0320000000002</v>
      </c>
      <c r="Z24" s="31">
        <f>'Clear Sky'!Z24</f>
        <v>2079.4090000000001</v>
      </c>
      <c r="AA24" s="31">
        <f>'Electric lighting'!$G24+'Clear Sky'!AA24</f>
        <v>1972.232</v>
      </c>
      <c r="AB24" s="31">
        <f>'Electric lighting'!$G24+'Clear Sky'!AB24</f>
        <v>1648.912</v>
      </c>
      <c r="AC24" s="31">
        <f>'Electric lighting'!$G24+'Clear Sky'!AC24</f>
        <v>1916.365</v>
      </c>
      <c r="AD24" s="31">
        <f>'Electric lighting'!$G24+'Clear Sky'!AD24</f>
        <v>1968.5419999999999</v>
      </c>
      <c r="AE24" s="31">
        <f>'Electric lighting'!$G24+'Clear Sky'!AE24</f>
        <v>1036.9672</v>
      </c>
    </row>
    <row r="25" spans="1:31" ht="15" thickTop="1" x14ac:dyDescent="0.3">
      <c r="A25" s="74" t="s">
        <v>28</v>
      </c>
      <c r="B25" s="31">
        <f>'Electric lighting'!$G25+'Clear Sky'!B25</f>
        <v>488.87161000000003</v>
      </c>
      <c r="C25" s="31">
        <f>'Electric lighting'!$G25+'Clear Sky'!C25</f>
        <v>560.93759999999997</v>
      </c>
      <c r="D25" s="31">
        <f>'Electric lighting'!$G25+'Clear Sky'!D25</f>
        <v>684.93000000000006</v>
      </c>
      <c r="E25" s="31">
        <f>'Electric lighting'!$G25+'Clear Sky'!E25</f>
        <v>915.78950000000009</v>
      </c>
      <c r="F25" s="31">
        <f>'Electric lighting'!$G25+'Clear Sky'!F25</f>
        <v>1088.1662000000001</v>
      </c>
      <c r="G25" s="31">
        <f>'Electric lighting'!$G25+'Clear Sky'!G25</f>
        <v>902.08500000000004</v>
      </c>
      <c r="H25" s="31">
        <f>'Electric lighting'!$G25+'Clear Sky'!H25</f>
        <v>866.54610000000002</v>
      </c>
      <c r="I25" s="31">
        <f>'Electric lighting'!$G25+'Clear Sky'!I25</f>
        <v>444.6</v>
      </c>
      <c r="J25" s="31">
        <f>'Electric lighting'!$G25+'Clear Sky'!J25</f>
        <v>444.6</v>
      </c>
      <c r="K25" s="31">
        <f>'Electric lighting'!$G25+'Clear Sky'!K25</f>
        <v>444.6</v>
      </c>
      <c r="L25" s="31">
        <f>'Electric lighting'!$G25+'Clear Sky'!L25</f>
        <v>876.57709999999997</v>
      </c>
      <c r="M25" s="31">
        <f>'Electric lighting'!$G25+'Clear Sky'!M25</f>
        <v>1158.5595000000001</v>
      </c>
      <c r="N25" s="31">
        <f>'Electric lighting'!$G25+'Clear Sky'!N25</f>
        <v>1467.93</v>
      </c>
      <c r="O25" s="31">
        <f>'Electric lighting'!$G25+'Clear Sky'!O25</f>
        <v>1651.8409999999999</v>
      </c>
      <c r="P25" s="31">
        <f>'Electric lighting'!$G25+'Clear Sky'!P25</f>
        <v>1557.3890000000001</v>
      </c>
      <c r="Q25" s="31">
        <f>'Electric lighting'!$G25+'Clear Sky'!Q25</f>
        <v>1074.943</v>
      </c>
      <c r="R25" s="31">
        <f>'Electric lighting'!$G25+'Clear Sky'!R25</f>
        <v>1381.8614</v>
      </c>
      <c r="S25" s="31">
        <f>'Electric lighting'!$G25+'Clear Sky'!S25</f>
        <v>1453.634</v>
      </c>
      <c r="T25" s="31">
        <f>'Electric lighting'!$G25+'Clear Sky'!T25</f>
        <v>817.63810000000001</v>
      </c>
      <c r="U25" s="31">
        <f>'Electric lighting'!$G25+'Clear Sky'!U25</f>
        <v>650.05230000000006</v>
      </c>
      <c r="V25" s="31">
        <f>'Electric lighting'!$G25+'Clear Sky'!V25</f>
        <v>1299.6300999999999</v>
      </c>
      <c r="W25" s="31">
        <f>'Electric lighting'!$G25+'Clear Sky'!W25</f>
        <v>1643.4659999999999</v>
      </c>
      <c r="X25" s="31">
        <f>'Electric lighting'!$G25+'Clear Sky'!X25</f>
        <v>1719.7040000000002</v>
      </c>
      <c r="Y25" s="31">
        <f>'Clear Sky'!Y25</f>
        <v>1310.079</v>
      </c>
      <c r="Z25" s="31">
        <f>'Clear Sky'!Z25</f>
        <v>1580.9739999999999</v>
      </c>
      <c r="AA25" s="31">
        <f>'Electric lighting'!$G25+'Clear Sky'!AA25</f>
        <v>1477.9969999999998</v>
      </c>
      <c r="AB25" s="31">
        <f>'Electric lighting'!$G25+'Clear Sky'!AB25</f>
        <v>1211.0756999999999</v>
      </c>
      <c r="AC25" s="31">
        <f>'Electric lighting'!$G25+'Clear Sky'!AC25</f>
        <v>1710.4810000000002</v>
      </c>
      <c r="AD25" s="31">
        <f>'Electric lighting'!$G25+'Clear Sky'!AD25</f>
        <v>1807.663</v>
      </c>
      <c r="AE25" s="31">
        <f>'Electric lighting'!$G25+'Clear Sky'!AE25</f>
        <v>881.87990000000002</v>
      </c>
    </row>
    <row r="26" spans="1:31" x14ac:dyDescent="0.3">
      <c r="A26" s="73" t="s">
        <v>29</v>
      </c>
      <c r="B26" s="31">
        <f>'Electric lighting'!$G26+'Clear Sky'!B26</f>
        <v>442.73516999999998</v>
      </c>
      <c r="C26" s="31">
        <f>'Electric lighting'!$G26+'Clear Sky'!C26</f>
        <v>497.11769999999996</v>
      </c>
      <c r="D26" s="31">
        <f>'Electric lighting'!$G26+'Clear Sky'!D26</f>
        <v>548.03030000000001</v>
      </c>
      <c r="E26" s="31">
        <f>'Electric lighting'!$G26+'Clear Sky'!E26</f>
        <v>760.93089999999995</v>
      </c>
      <c r="F26" s="31">
        <f>'Electric lighting'!$G26+'Clear Sky'!F26</f>
        <v>864.91830000000004</v>
      </c>
      <c r="G26" s="31">
        <f>'Electric lighting'!$G26+'Clear Sky'!G26</f>
        <v>725.19090000000006</v>
      </c>
      <c r="H26" s="31">
        <f>'Electric lighting'!$G26+'Clear Sky'!H26</f>
        <v>654.97569999999996</v>
      </c>
      <c r="I26" s="31">
        <f>'Electric lighting'!$G26+'Clear Sky'!I26</f>
        <v>415.4</v>
      </c>
      <c r="J26" s="31">
        <f>'Electric lighting'!$G26+'Clear Sky'!J26</f>
        <v>415.4</v>
      </c>
      <c r="K26" s="31">
        <f>'Electric lighting'!$G26+'Clear Sky'!K26</f>
        <v>415.4</v>
      </c>
      <c r="L26" s="31">
        <f>'Electric lighting'!$G26+'Clear Sky'!L26</f>
        <v>543.89059999999995</v>
      </c>
      <c r="M26" s="31">
        <f>'Electric lighting'!$G26+'Clear Sky'!M26</f>
        <v>832.29160000000002</v>
      </c>
      <c r="N26" s="31">
        <f>'Electric lighting'!$G26+'Clear Sky'!N26</f>
        <v>1123.3703</v>
      </c>
      <c r="O26" s="31">
        <f>'Electric lighting'!$G26+'Clear Sky'!O26</f>
        <v>1321.3771999999999</v>
      </c>
      <c r="P26" s="31">
        <f>'Electric lighting'!$G26+'Clear Sky'!P26</f>
        <v>1180.1788999999999</v>
      </c>
      <c r="Q26" s="31">
        <f>'Electric lighting'!$G26+'Clear Sky'!Q26</f>
        <v>900.49180000000001</v>
      </c>
      <c r="R26" s="31">
        <f>'Electric lighting'!$G26+'Clear Sky'!R26</f>
        <v>1083.9078</v>
      </c>
      <c r="S26" s="31">
        <f>'Electric lighting'!$G26+'Clear Sky'!S26</f>
        <v>1174.9229</v>
      </c>
      <c r="T26" s="31">
        <f>'Electric lighting'!$G26+'Clear Sky'!T26</f>
        <v>610.88630000000001</v>
      </c>
      <c r="U26" s="31">
        <f>'Electric lighting'!$G26+'Clear Sky'!U26</f>
        <v>553.04259999999999</v>
      </c>
      <c r="V26" s="31">
        <f>'Electric lighting'!$G26+'Clear Sky'!V26</f>
        <v>966.4751</v>
      </c>
      <c r="W26" s="31">
        <f>'Electric lighting'!$G26+'Clear Sky'!W26</f>
        <v>1237.2356</v>
      </c>
      <c r="X26" s="31">
        <f>'Electric lighting'!$G26+'Clear Sky'!X26</f>
        <v>1503.6460000000002</v>
      </c>
      <c r="Y26" s="31">
        <f>'Clear Sky'!Y26</f>
        <v>1164.1420000000001</v>
      </c>
      <c r="Z26" s="31">
        <f>'Clear Sky'!Z26</f>
        <v>985.77340000000004</v>
      </c>
      <c r="AA26" s="31">
        <f>'Electric lighting'!$G26+'Clear Sky'!AA26</f>
        <v>1257.0655999999999</v>
      </c>
      <c r="AB26" s="31">
        <f>'Electric lighting'!$G26+'Clear Sky'!AB26</f>
        <v>1150.81</v>
      </c>
      <c r="AC26" s="31">
        <f>'Electric lighting'!$G26+'Clear Sky'!AC26</f>
        <v>1202.9344000000001</v>
      </c>
      <c r="AD26" s="31">
        <f>'Electric lighting'!$G26+'Clear Sky'!AD26</f>
        <v>1450.9090000000001</v>
      </c>
      <c r="AE26" s="31">
        <f>'Electric lighting'!$G26+'Clear Sky'!AE26</f>
        <v>692.42750000000001</v>
      </c>
    </row>
    <row r="27" spans="1:31" x14ac:dyDescent="0.3">
      <c r="A27" s="73" t="s">
        <v>30</v>
      </c>
      <c r="B27" s="31">
        <f>'Electric lighting'!$G27+'Clear Sky'!B27</f>
        <v>400.24591000000004</v>
      </c>
      <c r="C27" s="31">
        <f>'Electric lighting'!$G27+'Clear Sky'!C27</f>
        <v>438.23655000000002</v>
      </c>
      <c r="D27" s="31">
        <f>'Electric lighting'!$G27+'Clear Sky'!D27</f>
        <v>486.55200000000002</v>
      </c>
      <c r="E27" s="31">
        <f>'Electric lighting'!$G27+'Clear Sky'!E27</f>
        <v>633.99880000000007</v>
      </c>
      <c r="F27" s="31">
        <f>'Electric lighting'!$G27+'Clear Sky'!F27</f>
        <v>757.19690000000003</v>
      </c>
      <c r="G27" s="31">
        <f>'Electric lighting'!$G27+'Clear Sky'!G27</f>
        <v>594.37980000000005</v>
      </c>
      <c r="H27" s="31">
        <f>'Electric lighting'!$G27+'Clear Sky'!H27</f>
        <v>609.45100000000002</v>
      </c>
      <c r="I27" s="31">
        <f>'Electric lighting'!$G27+'Clear Sky'!I27</f>
        <v>384.3</v>
      </c>
      <c r="J27" s="31">
        <f>'Electric lighting'!$G27+'Clear Sky'!J27</f>
        <v>384.3</v>
      </c>
      <c r="K27" s="31">
        <f>'Electric lighting'!$G27+'Clear Sky'!K27</f>
        <v>384.3</v>
      </c>
      <c r="L27" s="31">
        <f>'Electric lighting'!$G27+'Clear Sky'!L27</f>
        <v>504.63310000000001</v>
      </c>
      <c r="M27" s="31">
        <f>'Electric lighting'!$G27+'Clear Sky'!M27</f>
        <v>624.66499999999996</v>
      </c>
      <c r="N27" s="31">
        <f>'Electric lighting'!$G27+'Clear Sky'!N27</f>
        <v>898.42070000000012</v>
      </c>
      <c r="O27" s="31">
        <f>'Electric lighting'!$G27+'Clear Sky'!O27</f>
        <v>1119.5962</v>
      </c>
      <c r="P27" s="31">
        <f>'Electric lighting'!$G27+'Clear Sky'!P27</f>
        <v>955.22970000000009</v>
      </c>
      <c r="Q27" s="31">
        <f>'Electric lighting'!$G27+'Clear Sky'!Q27</f>
        <v>739.48720000000003</v>
      </c>
      <c r="R27" s="31">
        <f>'Electric lighting'!$G27+'Clear Sky'!R27</f>
        <v>918.72929999999997</v>
      </c>
      <c r="S27" s="31">
        <f>'Electric lighting'!$G27+'Clear Sky'!S27</f>
        <v>845.03</v>
      </c>
      <c r="T27" s="31">
        <f>'Electric lighting'!$G27+'Clear Sky'!T27</f>
        <v>553.34519999999998</v>
      </c>
      <c r="U27" s="31">
        <f>'Electric lighting'!$G27+'Clear Sky'!U27</f>
        <v>480.7466</v>
      </c>
      <c r="V27" s="31">
        <f>'Electric lighting'!$G27+'Clear Sky'!V27</f>
        <v>629.2953</v>
      </c>
      <c r="W27" s="31">
        <f>'Electric lighting'!$G27+'Clear Sky'!W27</f>
        <v>869</v>
      </c>
      <c r="X27" s="31">
        <f>'Electric lighting'!$G27+'Clear Sky'!X27</f>
        <v>1233.7698</v>
      </c>
      <c r="Y27" s="31">
        <f>'Clear Sky'!Y27</f>
        <v>919.24850000000004</v>
      </c>
      <c r="Z27" s="31">
        <f>'Clear Sky'!Z27</f>
        <v>884.00480000000005</v>
      </c>
      <c r="AA27" s="31">
        <f>'Electric lighting'!$G27+'Clear Sky'!AA27</f>
        <v>997.15440000000012</v>
      </c>
      <c r="AB27" s="31">
        <f>'Electric lighting'!$G27+'Clear Sky'!AB27</f>
        <v>761.37920000000008</v>
      </c>
      <c r="AC27" s="31">
        <f>'Electric lighting'!$G27+'Clear Sky'!AC27</f>
        <v>710.64350000000002</v>
      </c>
      <c r="AD27" s="31">
        <f>'Electric lighting'!$G27+'Clear Sky'!AD27</f>
        <v>1116.9157</v>
      </c>
      <c r="AE27" s="31">
        <f>'Electric lighting'!$G27+'Clear Sky'!AE27</f>
        <v>611.04989999999998</v>
      </c>
    </row>
    <row r="28" spans="1:31" x14ac:dyDescent="0.3">
      <c r="A28" s="73" t="s">
        <v>31</v>
      </c>
      <c r="B28" s="31">
        <f>'Electric lighting'!$G28+'Clear Sky'!B28</f>
        <v>406.54915</v>
      </c>
      <c r="C28" s="31">
        <f>'Electric lighting'!$G28+'Clear Sky'!C28</f>
        <v>429.02830999999998</v>
      </c>
      <c r="D28" s="31">
        <f>'Electric lighting'!$G28+'Clear Sky'!D28</f>
        <v>452.46813999999995</v>
      </c>
      <c r="E28" s="31">
        <f>'Electric lighting'!$G28+'Clear Sky'!E28</f>
        <v>512.5797</v>
      </c>
      <c r="F28" s="31">
        <f>'Electric lighting'!$G28+'Clear Sky'!F28</f>
        <v>702.26409999999998</v>
      </c>
      <c r="G28" s="31">
        <f>'Electric lighting'!$G28+'Clear Sky'!G28</f>
        <v>529.63169999999991</v>
      </c>
      <c r="H28" s="31">
        <f>'Electric lighting'!$G28+'Clear Sky'!H28</f>
        <v>586.96519999999998</v>
      </c>
      <c r="I28" s="31">
        <f>'Electric lighting'!$G28+'Clear Sky'!I28</f>
        <v>387.4</v>
      </c>
      <c r="J28" s="31">
        <f>'Electric lighting'!$G28+'Clear Sky'!J28</f>
        <v>387.4</v>
      </c>
      <c r="K28" s="31">
        <f>'Electric lighting'!$G28+'Clear Sky'!K28</f>
        <v>387.4</v>
      </c>
      <c r="L28" s="31">
        <f>'Electric lighting'!$G28+'Clear Sky'!L28</f>
        <v>477.71877999999998</v>
      </c>
      <c r="M28" s="31">
        <f>'Electric lighting'!$G28+'Clear Sky'!M28</f>
        <v>534.57929999999999</v>
      </c>
      <c r="N28" s="31">
        <f>'Electric lighting'!$G28+'Clear Sky'!N28</f>
        <v>836.18010000000004</v>
      </c>
      <c r="O28" s="31">
        <f>'Electric lighting'!$G28+'Clear Sky'!O28</f>
        <v>855.34850000000006</v>
      </c>
      <c r="P28" s="31">
        <f>'Electric lighting'!$G28+'Clear Sky'!P28</f>
        <v>817.82269999999994</v>
      </c>
      <c r="Q28" s="31">
        <f>'Electric lighting'!$G28+'Clear Sky'!Q28</f>
        <v>684.84780000000001</v>
      </c>
      <c r="R28" s="31">
        <f>'Electric lighting'!$G28+'Clear Sky'!R28</f>
        <v>640.23039999999992</v>
      </c>
      <c r="S28" s="31">
        <f>'Electric lighting'!$G28+'Clear Sky'!S28</f>
        <v>834.65300000000002</v>
      </c>
      <c r="T28" s="31">
        <f>'Electric lighting'!$G28+'Clear Sky'!T28</f>
        <v>526.42729999999995</v>
      </c>
      <c r="U28" s="31">
        <f>'Electric lighting'!$G28+'Clear Sky'!U28</f>
        <v>456.98838999999998</v>
      </c>
      <c r="V28" s="31">
        <f>'Electric lighting'!$G28+'Clear Sky'!V28</f>
        <v>562.78509999999994</v>
      </c>
      <c r="W28" s="31">
        <f>'Electric lighting'!$G28+'Clear Sky'!W28</f>
        <v>798.27729999999997</v>
      </c>
      <c r="X28" s="31">
        <f>'Electric lighting'!$G28+'Clear Sky'!X28</f>
        <v>977.62950000000001</v>
      </c>
      <c r="Y28" s="31">
        <f>'Clear Sky'!Y28</f>
        <v>727.61720000000003</v>
      </c>
      <c r="Z28" s="31">
        <f>'Clear Sky'!Z28</f>
        <v>796.91690000000006</v>
      </c>
      <c r="AA28" s="31">
        <f>'Electric lighting'!$G28+'Clear Sky'!AA28</f>
        <v>752.37599999999998</v>
      </c>
      <c r="AB28" s="31">
        <f>'Electric lighting'!$G28+'Clear Sky'!AB28</f>
        <v>849.83169999999996</v>
      </c>
      <c r="AC28" s="31">
        <f>'Electric lighting'!$G28+'Clear Sky'!AC28</f>
        <v>751.58600000000001</v>
      </c>
      <c r="AD28" s="31">
        <f>'Electric lighting'!$G28+'Clear Sky'!AD28</f>
        <v>929.08119999999997</v>
      </c>
      <c r="AE28" s="31">
        <f>'Electric lighting'!$G28+'Clear Sky'!AE28</f>
        <v>628.09749999999997</v>
      </c>
    </row>
    <row r="29" spans="1:31" x14ac:dyDescent="0.3">
      <c r="A29" s="73" t="s">
        <v>32</v>
      </c>
      <c r="B29" s="31">
        <f>'Electric lighting'!$G29+'Clear Sky'!B29</f>
        <v>394.6123</v>
      </c>
      <c r="C29" s="31">
        <f>'Electric lighting'!$G29+'Clear Sky'!C29</f>
        <v>428.72386</v>
      </c>
      <c r="D29" s="31">
        <f>'Electric lighting'!$G29+'Clear Sky'!D29</f>
        <v>428.32873000000001</v>
      </c>
      <c r="E29" s="31">
        <f>'Electric lighting'!$G29+'Clear Sky'!E29</f>
        <v>495.61739999999998</v>
      </c>
      <c r="F29" s="31">
        <f>'Electric lighting'!$G29+'Clear Sky'!F29</f>
        <v>648.32999999999993</v>
      </c>
      <c r="G29" s="31">
        <f>'Electric lighting'!$G29+'Clear Sky'!G29</f>
        <v>517.67859999999996</v>
      </c>
      <c r="H29" s="31">
        <f>'Electric lighting'!$G29+'Clear Sky'!H29</f>
        <v>474.87984</v>
      </c>
      <c r="I29" s="31">
        <f>'Electric lighting'!$G29+'Clear Sky'!I29</f>
        <v>382.7</v>
      </c>
      <c r="J29" s="31">
        <f>'Electric lighting'!$G29+'Clear Sky'!J29</f>
        <v>382.7</v>
      </c>
      <c r="K29" s="31">
        <f>'Electric lighting'!$G29+'Clear Sky'!K29</f>
        <v>382.7</v>
      </c>
      <c r="L29" s="31">
        <f>'Electric lighting'!$G29+'Clear Sky'!L29</f>
        <v>464.76997</v>
      </c>
      <c r="M29" s="31">
        <f>'Electric lighting'!$G29+'Clear Sky'!M29</f>
        <v>511.2525</v>
      </c>
      <c r="N29" s="31">
        <f>'Electric lighting'!$G29+'Clear Sky'!N29</f>
        <v>624.25029999999992</v>
      </c>
      <c r="O29" s="31">
        <f>'Electric lighting'!$G29+'Clear Sky'!O29</f>
        <v>796.47519999999997</v>
      </c>
      <c r="P29" s="31">
        <f>'Electric lighting'!$G29+'Clear Sky'!P29</f>
        <v>783.43319999999994</v>
      </c>
      <c r="Q29" s="31">
        <f>'Electric lighting'!$G29+'Clear Sky'!Q29</f>
        <v>513.73389999999995</v>
      </c>
      <c r="R29" s="31">
        <f>'Electric lighting'!$G29+'Clear Sky'!R29</f>
        <v>550.00080000000003</v>
      </c>
      <c r="S29" s="31">
        <f>'Electric lighting'!$G29+'Clear Sky'!S29</f>
        <v>657.89359999999999</v>
      </c>
      <c r="T29" s="31">
        <f>'Electric lighting'!$G29+'Clear Sky'!T29</f>
        <v>467.21294999999998</v>
      </c>
      <c r="U29" s="31">
        <f>'Electric lighting'!$G29+'Clear Sky'!U29</f>
        <v>471.32301999999999</v>
      </c>
      <c r="V29" s="31">
        <f>'Electric lighting'!$G29+'Clear Sky'!V29</f>
        <v>570.65629999999999</v>
      </c>
      <c r="W29" s="31">
        <f>'Electric lighting'!$G29+'Clear Sky'!W29</f>
        <v>699.04500000000007</v>
      </c>
      <c r="X29" s="31">
        <f>'Electric lighting'!$G29+'Clear Sky'!X29</f>
        <v>808.09670000000006</v>
      </c>
      <c r="Y29" s="31">
        <f>'Clear Sky'!Y29</f>
        <v>698.02670000000001</v>
      </c>
      <c r="Z29" s="31">
        <f>'Clear Sky'!Z29</f>
        <v>568.70839999999998</v>
      </c>
      <c r="AA29" s="31">
        <f>'Electric lighting'!$G29+'Clear Sky'!AA29</f>
        <v>722.3626999999999</v>
      </c>
      <c r="AB29" s="31">
        <f>'Electric lighting'!$G29+'Clear Sky'!AB29</f>
        <v>593.57999999999993</v>
      </c>
      <c r="AC29" s="31">
        <f>'Electric lighting'!$G29+'Clear Sky'!AC29</f>
        <v>689.82529999999997</v>
      </c>
      <c r="AD29" s="31">
        <f>'Electric lighting'!$G29+'Clear Sky'!AD29</f>
        <v>777.12789999999995</v>
      </c>
      <c r="AE29" s="31">
        <f>'Electric lighting'!$G29+'Clear Sky'!AE29</f>
        <v>561.2432</v>
      </c>
    </row>
    <row r="30" spans="1:31" x14ac:dyDescent="0.3">
      <c r="A30" s="1"/>
      <c r="B30" s="1">
        <f>COUNTIF(B3:B29,"&gt;500")</f>
        <v>4</v>
      </c>
      <c r="C30" s="1">
        <f t="shared" ref="C30:AE30" si="0">COUNTIF(C3:C29,"&gt;500")</f>
        <v>13</v>
      </c>
      <c r="D30" s="1">
        <f t="shared" si="0"/>
        <v>17</v>
      </c>
      <c r="E30" s="1">
        <f t="shared" si="0"/>
        <v>24</v>
      </c>
      <c r="F30" s="1">
        <f t="shared" si="0"/>
        <v>27</v>
      </c>
      <c r="G30" s="1">
        <f t="shared" si="0"/>
        <v>26</v>
      </c>
      <c r="H30" s="1">
        <f t="shared" si="0"/>
        <v>23</v>
      </c>
      <c r="I30" s="1">
        <f t="shared" si="0"/>
        <v>0</v>
      </c>
      <c r="J30" s="1">
        <f t="shared" si="0"/>
        <v>0</v>
      </c>
      <c r="K30" s="1">
        <f t="shared" si="0"/>
        <v>0</v>
      </c>
      <c r="L30" s="1">
        <f t="shared" si="0"/>
        <v>18</v>
      </c>
      <c r="M30" s="1">
        <f t="shared" si="0"/>
        <v>25</v>
      </c>
      <c r="N30" s="1">
        <f t="shared" si="0"/>
        <v>27</v>
      </c>
      <c r="O30" s="1">
        <f t="shared" si="0"/>
        <v>27</v>
      </c>
      <c r="P30" s="1">
        <f t="shared" si="0"/>
        <v>27</v>
      </c>
      <c r="Q30" s="1">
        <f t="shared" si="0"/>
        <v>27</v>
      </c>
      <c r="R30" s="1">
        <f t="shared" si="0"/>
        <v>27</v>
      </c>
      <c r="S30" s="1">
        <f t="shared" si="0"/>
        <v>27</v>
      </c>
      <c r="T30" s="1">
        <f t="shared" si="0"/>
        <v>22</v>
      </c>
      <c r="U30" s="1">
        <f t="shared" si="0"/>
        <v>18</v>
      </c>
      <c r="V30" s="1">
        <f t="shared" si="0"/>
        <v>27</v>
      </c>
      <c r="W30" s="1">
        <f t="shared" si="0"/>
        <v>27</v>
      </c>
      <c r="X30" s="1">
        <f t="shared" si="0"/>
        <v>27</v>
      </c>
      <c r="Y30" s="1">
        <f t="shared" si="0"/>
        <v>27</v>
      </c>
      <c r="Z30" s="1">
        <f t="shared" si="0"/>
        <v>27</v>
      </c>
      <c r="AA30" s="1">
        <f t="shared" si="0"/>
        <v>27</v>
      </c>
      <c r="AB30" s="1">
        <f t="shared" si="0"/>
        <v>27</v>
      </c>
      <c r="AC30" s="1">
        <f t="shared" si="0"/>
        <v>27</v>
      </c>
      <c r="AD30" s="1">
        <f t="shared" si="0"/>
        <v>27</v>
      </c>
      <c r="AE30" s="1">
        <f t="shared" si="0"/>
        <v>27</v>
      </c>
    </row>
    <row r="31" spans="1:31" ht="15" thickBo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5" thickBot="1" x14ac:dyDescent="0.35">
      <c r="A32" s="111" t="s">
        <v>67</v>
      </c>
      <c r="B32" s="118" t="s">
        <v>71</v>
      </c>
      <c r="C32" s="119"/>
      <c r="D32" s="119"/>
      <c r="E32" s="119"/>
      <c r="F32" s="119"/>
      <c r="G32" s="119"/>
      <c r="H32" s="119"/>
      <c r="I32" s="119"/>
      <c r="J32" s="119"/>
      <c r="K32" s="120"/>
      <c r="L32" s="118" t="s">
        <v>72</v>
      </c>
      <c r="M32" s="119"/>
      <c r="N32" s="119"/>
      <c r="O32" s="119"/>
      <c r="P32" s="119"/>
      <c r="Q32" s="119"/>
      <c r="R32" s="119"/>
      <c r="S32" s="119"/>
      <c r="T32" s="119"/>
      <c r="U32" s="120"/>
      <c r="V32" s="118" t="s">
        <v>73</v>
      </c>
      <c r="W32" s="119"/>
      <c r="X32" s="119"/>
      <c r="Y32" s="119"/>
      <c r="Z32" s="119"/>
      <c r="AA32" s="119"/>
      <c r="AB32" s="119"/>
      <c r="AC32" s="119"/>
      <c r="AD32" s="119"/>
      <c r="AE32" s="120"/>
    </row>
    <row r="33" spans="1:33" ht="15" thickBot="1" x14ac:dyDescent="0.35">
      <c r="A33" s="112"/>
      <c r="B33" s="55">
        <v>8.3000000000000007</v>
      </c>
      <c r="C33" s="55">
        <v>9.3000000000000007</v>
      </c>
      <c r="D33" s="55">
        <v>10.3</v>
      </c>
      <c r="E33" s="55">
        <v>11.3</v>
      </c>
      <c r="F33" s="55">
        <v>12.3</v>
      </c>
      <c r="G33" s="55">
        <v>13.3</v>
      </c>
      <c r="H33" s="55">
        <v>14.3</v>
      </c>
      <c r="I33" s="55">
        <v>15.3</v>
      </c>
      <c r="J33" s="55">
        <v>16.3</v>
      </c>
      <c r="K33" s="56">
        <v>17.3</v>
      </c>
      <c r="L33" s="55">
        <v>8.3000000000000007</v>
      </c>
      <c r="M33" s="55">
        <v>9.3000000000000007</v>
      </c>
      <c r="N33" s="55">
        <v>10.3</v>
      </c>
      <c r="O33" s="55">
        <v>11.3</v>
      </c>
      <c r="P33" s="55">
        <v>12.3</v>
      </c>
      <c r="Q33" s="55">
        <v>13.3</v>
      </c>
      <c r="R33" s="55">
        <v>14.3</v>
      </c>
      <c r="S33" s="55">
        <v>15.3</v>
      </c>
      <c r="T33" s="55">
        <v>16.3</v>
      </c>
      <c r="U33" s="56">
        <v>17.3</v>
      </c>
      <c r="V33" s="56">
        <v>7.3</v>
      </c>
      <c r="W33" s="55">
        <v>8.3000000000000007</v>
      </c>
      <c r="X33" s="55">
        <v>9.3000000000000007</v>
      </c>
      <c r="Y33" s="55">
        <v>10.3</v>
      </c>
      <c r="Z33" s="55">
        <v>11.3</v>
      </c>
      <c r="AA33" s="55">
        <v>12.3</v>
      </c>
      <c r="AB33" s="55">
        <v>13.3</v>
      </c>
      <c r="AC33" s="55">
        <v>14.3</v>
      </c>
      <c r="AD33" s="55">
        <v>15.3</v>
      </c>
      <c r="AE33" s="56">
        <v>16.3</v>
      </c>
    </row>
    <row r="34" spans="1:33" x14ac:dyDescent="0.3">
      <c r="A34" s="72" t="s">
        <v>4</v>
      </c>
      <c r="B34" s="31">
        <f>'Electric lighting'!$C3+'Clear Sky'!B34</f>
        <v>180.54496107</v>
      </c>
      <c r="C34" s="31">
        <f>'Electric lighting'!$C3+'Clear Sky'!C34</f>
        <v>449.88726318000005</v>
      </c>
      <c r="D34" s="31">
        <f>'Electric lighting'!$C3+'Clear Sky'!D34</f>
        <v>483.22640972000005</v>
      </c>
      <c r="E34" s="31">
        <f>'Electric lighting'!$C3+'Clear Sky'!E34</f>
        <v>899.45464382</v>
      </c>
      <c r="F34" s="31">
        <f>'Electric lighting'!$C3+'Clear Sky'!F34</f>
        <v>814.51542273999996</v>
      </c>
      <c r="G34" s="31">
        <f>'Electric lighting'!$C3+'Clear Sky'!G34</f>
        <v>849.17721844000005</v>
      </c>
      <c r="H34" s="31">
        <f>'Electric lighting'!$C3+'Clear Sky'!H34</f>
        <v>1038.9234778</v>
      </c>
      <c r="I34" s="31">
        <f>'Electric lighting'!$C3+'Clear Sky'!I34</f>
        <v>99.3</v>
      </c>
      <c r="J34" s="31">
        <f>'Electric lighting'!$C3+'Clear Sky'!J34</f>
        <v>99.3</v>
      </c>
      <c r="K34" s="31">
        <f>'Electric lighting'!$C3+'Clear Sky'!K34</f>
        <v>99.3</v>
      </c>
      <c r="L34" s="31">
        <f>'Electric lighting'!$C3+'Clear Sky'!L34</f>
        <v>737.03320015999998</v>
      </c>
      <c r="M34" s="31">
        <f>'Electric lighting'!$C3+'Clear Sky'!M34</f>
        <v>779.65118074000009</v>
      </c>
      <c r="N34" s="31">
        <f>'Electric lighting'!$C3+'Clear Sky'!N34</f>
        <v>1182.0851678000001</v>
      </c>
      <c r="O34" s="31">
        <f>'Electric lighting'!$C3+'Clear Sky'!O34</f>
        <v>1677.330412</v>
      </c>
      <c r="P34" s="31">
        <f>'Electric lighting'!$C3+'Clear Sky'!P34</f>
        <v>1218.7519518000001</v>
      </c>
      <c r="Q34" s="31">
        <f>'Electric lighting'!$C3+'Clear Sky'!Q34</f>
        <v>1010.4795462</v>
      </c>
      <c r="R34" s="31">
        <f>'Electric lighting'!$C3+'Clear Sky'!R34</f>
        <v>1415.8259520000001</v>
      </c>
      <c r="S34" s="31">
        <f>'Electric lighting'!$C3+'Clear Sky'!S34</f>
        <v>31617.996874</v>
      </c>
      <c r="T34" s="31">
        <f>'Electric lighting'!$C3+'Clear Sky'!T34</f>
        <v>1338.9697277999999</v>
      </c>
      <c r="U34" s="31">
        <f>'Electric lighting'!$C3+'Clear Sky'!U34</f>
        <v>689.08232208000004</v>
      </c>
      <c r="V34" s="31">
        <f>'Electric lighting'!$C3+'Clear Sky'!V34</f>
        <v>849.7004991</v>
      </c>
      <c r="W34" s="31">
        <f>'Electric lighting'!$C3+'Clear Sky'!W34</f>
        <v>1216.7908947999999</v>
      </c>
      <c r="X34" s="31">
        <f>'Electric lighting'!$C3+'Clear Sky'!X34</f>
        <v>1752.8551102000001</v>
      </c>
      <c r="Y34" s="31">
        <f>'Clear Sky'!Y34</f>
        <v>1379.7073136000001</v>
      </c>
      <c r="Z34" s="31">
        <f>'Clear Sky'!Z34</f>
        <v>1495.7665618000001</v>
      </c>
      <c r="AA34" s="31">
        <f>'Electric lighting'!$C3+'Clear Sky'!AA34</f>
        <v>1196.2337637999999</v>
      </c>
      <c r="AB34" s="31">
        <f>'Electric lighting'!$C3+'Clear Sky'!AB34</f>
        <v>1587.4053054000001</v>
      </c>
      <c r="AC34" s="31">
        <f>'Electric lighting'!$C3+'Clear Sky'!AC34</f>
        <v>37688.025356000006</v>
      </c>
      <c r="AD34" s="31">
        <f>'Electric lighting'!$C3+'Clear Sky'!AD34</f>
        <v>2056.7410464</v>
      </c>
      <c r="AE34" s="31">
        <f>'Electric lighting'!$C3+'Clear Sky'!AE34</f>
        <v>822.50195192000001</v>
      </c>
      <c r="AG34" s="1" t="s">
        <v>55</v>
      </c>
    </row>
    <row r="35" spans="1:33" x14ac:dyDescent="0.3">
      <c r="A35" s="72" t="s">
        <v>5</v>
      </c>
      <c r="B35" s="31">
        <f>'Electric lighting'!$C4+'Clear Sky'!B35</f>
        <v>149.848433478</v>
      </c>
      <c r="C35" s="31">
        <f>'Electric lighting'!$C4+'Clear Sky'!C35</f>
        <v>281.76560380000001</v>
      </c>
      <c r="D35" s="31">
        <f>'Electric lighting'!$C4+'Clear Sky'!D35</f>
        <v>459.94968848000008</v>
      </c>
      <c r="E35" s="31">
        <f>'Electric lighting'!$C4+'Clear Sky'!E35</f>
        <v>738.23889422000002</v>
      </c>
      <c r="F35" s="31">
        <f>'Electric lighting'!$C4+'Clear Sky'!F35</f>
        <v>649.12837356</v>
      </c>
      <c r="G35" s="31">
        <f>'Electric lighting'!$C4+'Clear Sky'!G35</f>
        <v>496.97190840000007</v>
      </c>
      <c r="H35" s="31">
        <f>'Electric lighting'!$C4+'Clear Sky'!H35</f>
        <v>553.64944484</v>
      </c>
      <c r="I35" s="31">
        <f>'Electric lighting'!$C4+'Clear Sky'!I35</f>
        <v>104.4</v>
      </c>
      <c r="J35" s="31">
        <f>'Electric lighting'!$C4+'Clear Sky'!J35</f>
        <v>104.4</v>
      </c>
      <c r="K35" s="31">
        <f>'Electric lighting'!$C4+'Clear Sky'!K35</f>
        <v>104.4</v>
      </c>
      <c r="L35" s="31">
        <f>'Electric lighting'!$C4+'Clear Sky'!L35</f>
        <v>385.53794674000005</v>
      </c>
      <c r="M35" s="31">
        <f>'Electric lighting'!$C4+'Clear Sky'!M35</f>
        <v>652.96036046000006</v>
      </c>
      <c r="N35" s="31">
        <f>'Electric lighting'!$C4+'Clear Sky'!N35</f>
        <v>863.70233918000008</v>
      </c>
      <c r="O35" s="31">
        <f>'Electric lighting'!$C4+'Clear Sky'!O35</f>
        <v>1365.0507732000001</v>
      </c>
      <c r="P35" s="31">
        <f>'Electric lighting'!$C4+'Clear Sky'!P35</f>
        <v>876.16877399999998</v>
      </c>
      <c r="Q35" s="31">
        <f>'Electric lighting'!$C4+'Clear Sky'!Q35</f>
        <v>708.06089909999992</v>
      </c>
      <c r="R35" s="31">
        <f>'Electric lighting'!$C4+'Clear Sky'!R35</f>
        <v>825.12060340000005</v>
      </c>
      <c r="S35" s="31">
        <f>'Electric lighting'!$C4+'Clear Sky'!S35</f>
        <v>1063.2490828000002</v>
      </c>
      <c r="T35" s="31">
        <f>'Electric lighting'!$C4+'Clear Sky'!T35</f>
        <v>711.05221301999995</v>
      </c>
      <c r="U35" s="31">
        <f>'Electric lighting'!$C4+'Clear Sky'!U35</f>
        <v>550.60015972000008</v>
      </c>
      <c r="V35" s="31">
        <f>'Electric lighting'!$C4+'Clear Sky'!V35</f>
        <v>642.29882271999998</v>
      </c>
      <c r="W35" s="31">
        <f>'Electric lighting'!$C4+'Clear Sky'!W35</f>
        <v>785.92690914000002</v>
      </c>
      <c r="X35" s="31">
        <f>'Electric lighting'!$C4+'Clear Sky'!X35</f>
        <v>1523.7786362000002</v>
      </c>
      <c r="Y35" s="31">
        <f>'Clear Sky'!Y35</f>
        <v>1105.7354224000001</v>
      </c>
      <c r="Z35" s="31">
        <f>'Clear Sky'!Z35</f>
        <v>1078.8721118000001</v>
      </c>
      <c r="AA35" s="31">
        <f>'Electric lighting'!$C4+'Clear Sky'!AA35</f>
        <v>858.67071076000002</v>
      </c>
      <c r="AB35" s="31">
        <f>'Electric lighting'!$C4+'Clear Sky'!AB35</f>
        <v>928.45825291999995</v>
      </c>
      <c r="AC35" s="31">
        <f>'Electric lighting'!$C4+'Clear Sky'!AC35</f>
        <v>915.78257830000007</v>
      </c>
      <c r="AD35" s="31">
        <f>'Electric lighting'!$C4+'Clear Sky'!AD35</f>
        <v>1194.9659898000002</v>
      </c>
      <c r="AE35" s="31">
        <f>'Electric lighting'!$C4+'Clear Sky'!AE35</f>
        <v>657.56852737999998</v>
      </c>
      <c r="AG35" t="s">
        <v>86</v>
      </c>
    </row>
    <row r="36" spans="1:33" x14ac:dyDescent="0.3">
      <c r="A36" s="73" t="s">
        <v>6</v>
      </c>
      <c r="B36" s="31">
        <f>'Electric lighting'!$C5+'Clear Sky'!B36</f>
        <v>125.68043841600002</v>
      </c>
      <c r="C36" s="31">
        <f>'Electric lighting'!$C5+'Clear Sky'!C36</f>
        <v>191.81657396399999</v>
      </c>
      <c r="D36" s="31">
        <f>'Electric lighting'!$C5+'Clear Sky'!D36</f>
        <v>316.87894879999999</v>
      </c>
      <c r="E36" s="31">
        <f>'Electric lighting'!$C5+'Clear Sky'!E36</f>
        <v>542.66101188000005</v>
      </c>
      <c r="F36" s="31">
        <f>'Electric lighting'!$C5+'Clear Sky'!F36</f>
        <v>466.47154706000003</v>
      </c>
      <c r="G36" s="31">
        <f>'Electric lighting'!$C5+'Clear Sky'!G36</f>
        <v>390.39005359999999</v>
      </c>
      <c r="H36" s="31">
        <f>'Electric lighting'!$C5+'Clear Sky'!H36</f>
        <v>251.18100306000002</v>
      </c>
      <c r="I36" s="31">
        <f>'Electric lighting'!$C5+'Clear Sky'!I36</f>
        <v>101.9</v>
      </c>
      <c r="J36" s="31">
        <f>'Electric lighting'!$C5+'Clear Sky'!J36</f>
        <v>101.9</v>
      </c>
      <c r="K36" s="31">
        <f>'Electric lighting'!$C5+'Clear Sky'!K36</f>
        <v>101.9</v>
      </c>
      <c r="L36" s="31">
        <f>'Electric lighting'!$C5+'Clear Sky'!L36</f>
        <v>314.32694788000003</v>
      </c>
      <c r="M36" s="31">
        <f>'Electric lighting'!$C5+'Clear Sky'!M36</f>
        <v>431.00657850000005</v>
      </c>
      <c r="N36" s="31">
        <f>'Electric lighting'!$C5+'Clear Sky'!N36</f>
        <v>745.99698863999993</v>
      </c>
      <c r="O36" s="31">
        <f>'Electric lighting'!$C5+'Clear Sky'!O36</f>
        <v>825.00566537999998</v>
      </c>
      <c r="P36" s="31">
        <f>'Electric lighting'!$C5+'Clear Sky'!P36</f>
        <v>800.2305861000001</v>
      </c>
      <c r="Q36" s="31">
        <f>'Electric lighting'!$C5+'Clear Sky'!Q36</f>
        <v>493.51357199999995</v>
      </c>
      <c r="R36" s="31">
        <f>'Electric lighting'!$C5+'Clear Sky'!R36</f>
        <v>496.84356453999999</v>
      </c>
      <c r="S36" s="31">
        <f>'Electric lighting'!$C5+'Clear Sky'!S36</f>
        <v>779.24781968000002</v>
      </c>
      <c r="T36" s="31">
        <f>'Electric lighting'!$C5+'Clear Sky'!T36</f>
        <v>297.73885131999998</v>
      </c>
      <c r="U36" s="31">
        <f>'Electric lighting'!$C5+'Clear Sky'!U36</f>
        <v>214.42536008000002</v>
      </c>
      <c r="V36" s="31">
        <f>'Electric lighting'!$C5+'Clear Sky'!V36</f>
        <v>467.62254712000004</v>
      </c>
      <c r="W36" s="31">
        <f>'Electric lighting'!$C5+'Clear Sky'!W36</f>
        <v>603.30631463999998</v>
      </c>
      <c r="X36" s="31">
        <f>'Electric lighting'!$C5+'Clear Sky'!X36</f>
        <v>1054.7001504</v>
      </c>
      <c r="Y36" s="31">
        <f>'Clear Sky'!Y36</f>
        <v>835.03999096000007</v>
      </c>
      <c r="Z36" s="31">
        <f>'Clear Sky'!Z36</f>
        <v>1015.7079604</v>
      </c>
      <c r="AA36" s="31">
        <f>'Electric lighting'!$C5+'Clear Sky'!AA36</f>
        <v>760.82122085999993</v>
      </c>
      <c r="AB36" s="31">
        <f>'Electric lighting'!$C5+'Clear Sky'!AB36</f>
        <v>595.36869866000006</v>
      </c>
      <c r="AC36" s="31">
        <f>'Electric lighting'!$C5+'Clear Sky'!AC36</f>
        <v>749.13223418000007</v>
      </c>
      <c r="AD36" s="31">
        <f>'Electric lighting'!$C5+'Clear Sky'!AD36</f>
        <v>747.18494534000001</v>
      </c>
      <c r="AE36" s="31">
        <f>'Electric lighting'!$C5+'Clear Sky'!AE36</f>
        <v>368.19532678000007</v>
      </c>
      <c r="AG36" s="1" t="s">
        <v>83</v>
      </c>
    </row>
    <row r="37" spans="1:33" x14ac:dyDescent="0.3">
      <c r="A37" s="73" t="s">
        <v>7</v>
      </c>
      <c r="B37" s="31">
        <f>'Electric lighting'!$C6+'Clear Sky'!B37</f>
        <v>115.84633994400001</v>
      </c>
      <c r="C37" s="31">
        <f>'Electric lighting'!$C6+'Clear Sky'!C37</f>
        <v>171.29709709600002</v>
      </c>
      <c r="D37" s="31">
        <f>'Electric lighting'!$C6+'Clear Sky'!D37</f>
        <v>185.37792114000001</v>
      </c>
      <c r="E37" s="31">
        <f>'Electric lighting'!$C6+'Clear Sky'!E37</f>
        <v>309.94815672000004</v>
      </c>
      <c r="F37" s="31">
        <f>'Electric lighting'!$C6+'Clear Sky'!F37</f>
        <v>416.82431394000002</v>
      </c>
      <c r="G37" s="31">
        <f>'Electric lighting'!$C6+'Clear Sky'!G37</f>
        <v>322.85236468000005</v>
      </c>
      <c r="H37" s="31">
        <f>'Electric lighting'!$C6+'Clear Sky'!H37</f>
        <v>218.05474672000003</v>
      </c>
      <c r="I37" s="31">
        <f>'Electric lighting'!$C6+'Clear Sky'!I37</f>
        <v>93.4</v>
      </c>
      <c r="J37" s="31">
        <f>'Electric lighting'!$C6+'Clear Sky'!J37</f>
        <v>93.4</v>
      </c>
      <c r="K37" s="31">
        <f>'Electric lighting'!$C6+'Clear Sky'!K37</f>
        <v>93.4</v>
      </c>
      <c r="L37" s="31">
        <f>'Electric lighting'!$C6+'Clear Sky'!L37</f>
        <v>204.44374302</v>
      </c>
      <c r="M37" s="31">
        <f>'Electric lighting'!$C6+'Clear Sky'!M37</f>
        <v>357.0815503</v>
      </c>
      <c r="N37" s="31">
        <f>'Electric lighting'!$C6+'Clear Sky'!N37</f>
        <v>401.32616652000002</v>
      </c>
      <c r="O37" s="31">
        <f>'Electric lighting'!$C6+'Clear Sky'!O37</f>
        <v>704.51952804000007</v>
      </c>
      <c r="P37" s="31">
        <f>'Electric lighting'!$C6+'Clear Sky'!P37</f>
        <v>602.09365680000008</v>
      </c>
      <c r="Q37" s="31">
        <f>'Electric lighting'!$C6+'Clear Sky'!Q37</f>
        <v>388.42440422000004</v>
      </c>
      <c r="R37" s="31">
        <f>'Electric lighting'!$C6+'Clear Sky'!R37</f>
        <v>327.84794226000002</v>
      </c>
      <c r="S37" s="31">
        <f>'Electric lighting'!$C6+'Clear Sky'!S37</f>
        <v>472.90963834000001</v>
      </c>
      <c r="T37" s="31">
        <f>'Electric lighting'!$C6+'Clear Sky'!T37</f>
        <v>214.34513340000001</v>
      </c>
      <c r="U37" s="31">
        <f>'Electric lighting'!$C6+'Clear Sky'!U37</f>
        <v>166.498685002</v>
      </c>
      <c r="V37" s="31">
        <f>'Electric lighting'!$C6+'Clear Sky'!V37</f>
        <v>228.23068508</v>
      </c>
      <c r="W37" s="31">
        <f>'Electric lighting'!$C6+'Clear Sky'!W37</f>
        <v>476.45149750000007</v>
      </c>
      <c r="X37" s="31">
        <f>'Electric lighting'!$C6+'Clear Sky'!X37</f>
        <v>783.46978067999999</v>
      </c>
      <c r="Y37" s="31">
        <f>'Clear Sky'!Y37</f>
        <v>853.93769636000002</v>
      </c>
      <c r="Z37" s="31">
        <f>'Clear Sky'!Z37</f>
        <v>693.60575214000005</v>
      </c>
      <c r="AA37" s="31">
        <f>'Electric lighting'!$C6+'Clear Sky'!AA37</f>
        <v>491.89031502</v>
      </c>
      <c r="AB37" s="31">
        <f>'Electric lighting'!$C6+'Clear Sky'!AB37</f>
        <v>490.54502086000002</v>
      </c>
      <c r="AC37" s="31">
        <f>'Electric lighting'!$C6+'Clear Sky'!AC37</f>
        <v>586.19885955999996</v>
      </c>
      <c r="AD37" s="31">
        <f>'Electric lighting'!$C6+'Clear Sky'!AD37</f>
        <v>664.47827671999994</v>
      </c>
      <c r="AE37" s="31">
        <f>'Electric lighting'!$C6+'Clear Sky'!AE37</f>
        <v>257.72733744000004</v>
      </c>
      <c r="AG37" s="1" t="s">
        <v>85</v>
      </c>
    </row>
    <row r="38" spans="1:33" x14ac:dyDescent="0.3">
      <c r="A38" s="73" t="s">
        <v>8</v>
      </c>
      <c r="B38" s="31">
        <f>'Electric lighting'!$C7+'Clear Sky'!B38</f>
        <v>107.83266873800001</v>
      </c>
      <c r="C38" s="31">
        <f>'Electric lighting'!$C7+'Clear Sky'!C38</f>
        <v>141.26034817000001</v>
      </c>
      <c r="D38" s="31">
        <f>'Electric lighting'!$C7+'Clear Sky'!D38</f>
        <v>179.70028096000001</v>
      </c>
      <c r="E38" s="31">
        <f>'Electric lighting'!$C7+'Clear Sky'!E38</f>
        <v>358.89387973999999</v>
      </c>
      <c r="F38" s="31">
        <f>'Electric lighting'!$C7+'Clear Sky'!F38</f>
        <v>319.87754112000005</v>
      </c>
      <c r="G38" s="31">
        <f>'Electric lighting'!$C7+'Clear Sky'!G38</f>
        <v>243.48997784000002</v>
      </c>
      <c r="H38" s="31">
        <f>'Electric lighting'!$C7+'Clear Sky'!H38</f>
        <v>273.92639770000005</v>
      </c>
      <c r="I38" s="31">
        <f>'Electric lighting'!$C7+'Clear Sky'!I38</f>
        <v>91.9</v>
      </c>
      <c r="J38" s="31">
        <f>'Electric lighting'!$C7+'Clear Sky'!J38</f>
        <v>91.9</v>
      </c>
      <c r="K38" s="31">
        <f>'Electric lighting'!$C7+'Clear Sky'!K38</f>
        <v>91.9</v>
      </c>
      <c r="L38" s="31">
        <f>'Electric lighting'!$C7+'Clear Sky'!L38</f>
        <v>185.80836210000001</v>
      </c>
      <c r="M38" s="31">
        <f>'Electric lighting'!$C7+'Clear Sky'!M38</f>
        <v>258.94011785999999</v>
      </c>
      <c r="N38" s="31">
        <f>'Electric lighting'!$C7+'Clear Sky'!N38</f>
        <v>339.41610001999999</v>
      </c>
      <c r="O38" s="31">
        <f>'Electric lighting'!$C7+'Clear Sky'!O38</f>
        <v>586.36589388000004</v>
      </c>
      <c r="P38" s="31">
        <f>'Electric lighting'!$C7+'Clear Sky'!P38</f>
        <v>521.70681016000003</v>
      </c>
      <c r="Q38" s="31">
        <f>'Electric lighting'!$C7+'Clear Sky'!Q38</f>
        <v>303.54524248000001</v>
      </c>
      <c r="R38" s="31">
        <f>'Electric lighting'!$C7+'Clear Sky'!R38</f>
        <v>385.50012430000004</v>
      </c>
      <c r="S38" s="31">
        <f>'Electric lighting'!$C7+'Clear Sky'!S38</f>
        <v>412.85546546</v>
      </c>
      <c r="T38" s="31">
        <f>'Electric lighting'!$C7+'Clear Sky'!T38</f>
        <v>331.66281434000001</v>
      </c>
      <c r="U38" s="31">
        <f>'Electric lighting'!$C7+'Clear Sky'!U38</f>
        <v>151.00273441800002</v>
      </c>
      <c r="V38" s="31">
        <f>'Electric lighting'!$C7+'Clear Sky'!V38</f>
        <v>262.20779135999999</v>
      </c>
      <c r="W38" s="31">
        <f>'Electric lighting'!$C7+'Clear Sky'!W38</f>
        <v>290.42454831999999</v>
      </c>
      <c r="X38" s="31">
        <f>'Electric lighting'!$C7+'Clear Sky'!X38</f>
        <v>688.46232566000003</v>
      </c>
      <c r="Y38" s="31">
        <f>'Clear Sky'!Y38</f>
        <v>495.02232681999999</v>
      </c>
      <c r="Z38" s="31">
        <f>'Clear Sky'!Z38</f>
        <v>667.82115876</v>
      </c>
      <c r="AA38" s="31">
        <f>'Electric lighting'!$C7+'Clear Sky'!AA38</f>
        <v>435.81269472000008</v>
      </c>
      <c r="AB38" s="31">
        <f>'Electric lighting'!$C7+'Clear Sky'!AB38</f>
        <v>282.75532088</v>
      </c>
      <c r="AC38" s="31">
        <f>'Electric lighting'!$C7+'Clear Sky'!AC38</f>
        <v>449.97333786000002</v>
      </c>
      <c r="AD38" s="31">
        <f>'Electric lighting'!$C7+'Clear Sky'!AD38</f>
        <v>414.73971061999998</v>
      </c>
      <c r="AE38" s="31">
        <f>'Electric lighting'!$C7+'Clear Sky'!AE38</f>
        <v>272.90311544000002</v>
      </c>
    </row>
    <row r="39" spans="1:33" x14ac:dyDescent="0.3">
      <c r="A39" s="73" t="s">
        <v>9</v>
      </c>
      <c r="B39" s="31">
        <f>'Electric lighting'!$C8+'Clear Sky'!B39</f>
        <v>102.11508863600001</v>
      </c>
      <c r="C39" s="31">
        <f>'Electric lighting'!$C8+'Clear Sky'!C39</f>
        <v>127.14294952200001</v>
      </c>
      <c r="D39" s="31">
        <f>'Electric lighting'!$C8+'Clear Sky'!D39</f>
        <v>167.42334110000002</v>
      </c>
      <c r="E39" s="31">
        <f>'Electric lighting'!$C8+'Clear Sky'!E39</f>
        <v>245.18889792000002</v>
      </c>
      <c r="F39" s="31">
        <f>'Electric lighting'!$C8+'Clear Sky'!F39</f>
        <v>240.56515124000001</v>
      </c>
      <c r="G39" s="31">
        <f>'Electric lighting'!$C8+'Clear Sky'!G39</f>
        <v>187.99985622000003</v>
      </c>
      <c r="H39" s="31">
        <f>'Electric lighting'!$C8+'Clear Sky'!H39</f>
        <v>214.88082992</v>
      </c>
      <c r="I39" s="31">
        <f>'Electric lighting'!$C8+'Clear Sky'!I39</f>
        <v>91.4</v>
      </c>
      <c r="J39" s="31">
        <f>'Electric lighting'!$C8+'Clear Sky'!J39</f>
        <v>91.4</v>
      </c>
      <c r="K39" s="31">
        <f>'Electric lighting'!$C8+'Clear Sky'!K39</f>
        <v>91.4</v>
      </c>
      <c r="L39" s="31">
        <f>'Electric lighting'!$C8+'Clear Sky'!L39</f>
        <v>136.033231594</v>
      </c>
      <c r="M39" s="31">
        <f>'Electric lighting'!$C8+'Clear Sky'!M39</f>
        <v>153.97442125200001</v>
      </c>
      <c r="N39" s="31">
        <f>'Electric lighting'!$C8+'Clear Sky'!N39</f>
        <v>282.89843888000001</v>
      </c>
      <c r="O39" s="31">
        <f>'Electric lighting'!$C8+'Clear Sky'!O39</f>
        <v>383.62638802000004</v>
      </c>
      <c r="P39" s="31">
        <f>'Electric lighting'!$C8+'Clear Sky'!P39</f>
        <v>360.76182210000002</v>
      </c>
      <c r="Q39" s="31">
        <f>'Electric lighting'!$C8+'Clear Sky'!Q39</f>
        <v>246.88183812</v>
      </c>
      <c r="R39" s="31">
        <f>'Electric lighting'!$C8+'Clear Sky'!R39</f>
        <v>306.97360650000002</v>
      </c>
      <c r="S39" s="31">
        <f>'Electric lighting'!$C8+'Clear Sky'!S39</f>
        <v>309.20703756</v>
      </c>
      <c r="T39" s="31">
        <f>'Electric lighting'!$C8+'Clear Sky'!T39</f>
        <v>170.92478346400003</v>
      </c>
      <c r="U39" s="31">
        <f>'Electric lighting'!$C8+'Clear Sky'!U39</f>
        <v>133.84297096200001</v>
      </c>
      <c r="V39" s="31">
        <f>'Electric lighting'!$C8+'Clear Sky'!V39</f>
        <v>170.77524494200003</v>
      </c>
      <c r="W39" s="31">
        <f>'Electric lighting'!$C8+'Clear Sky'!W39</f>
        <v>262.53415270000005</v>
      </c>
      <c r="X39" s="31">
        <f>'Electric lighting'!$C8+'Clear Sky'!X39</f>
        <v>499.61706716000003</v>
      </c>
      <c r="Y39" s="31">
        <f>'Clear Sky'!Y39</f>
        <v>389.45577524000004</v>
      </c>
      <c r="Z39" s="31">
        <f>'Clear Sky'!Z39</f>
        <v>387.79118657999999</v>
      </c>
      <c r="AA39" s="31">
        <f>'Electric lighting'!$C8+'Clear Sky'!AA39</f>
        <v>321.0433979</v>
      </c>
      <c r="AB39" s="31">
        <f>'Electric lighting'!$C8+'Clear Sky'!AB39</f>
        <v>269.24060531999999</v>
      </c>
      <c r="AC39" s="31">
        <f>'Electric lighting'!$C8+'Clear Sky'!AC39</f>
        <v>342.06502313999999</v>
      </c>
      <c r="AD39" s="31">
        <f>'Electric lighting'!$C8+'Clear Sky'!AD39</f>
        <v>298.05999102000004</v>
      </c>
      <c r="AE39" s="31">
        <f>'Electric lighting'!$C8+'Clear Sky'!AE39</f>
        <v>198.12054078</v>
      </c>
    </row>
    <row r="40" spans="1:33" x14ac:dyDescent="0.3">
      <c r="A40" s="73" t="s">
        <v>10</v>
      </c>
      <c r="B40" s="31">
        <f>'Electric lighting'!$C9+'Clear Sky'!B40</f>
        <v>130.74805754800002</v>
      </c>
      <c r="C40" s="31">
        <f>'Electric lighting'!$C9+'Clear Sky'!C40</f>
        <v>341.36806123999997</v>
      </c>
      <c r="D40" s="31">
        <f>'Electric lighting'!$C9+'Clear Sky'!D40</f>
        <v>469.36167734000003</v>
      </c>
      <c r="E40" s="31">
        <f>'Electric lighting'!$C9+'Clear Sky'!E40</f>
        <v>739.56870142000002</v>
      </c>
      <c r="F40" s="31">
        <f>'Electric lighting'!$C9+'Clear Sky'!F40</f>
        <v>808.43658484000002</v>
      </c>
      <c r="G40" s="31">
        <f>'Electric lighting'!$C9+'Clear Sky'!G40</f>
        <v>814.89665986</v>
      </c>
      <c r="H40" s="31">
        <f>'Electric lighting'!$C9+'Clear Sky'!H40</f>
        <v>1024.7572046</v>
      </c>
      <c r="I40" s="31">
        <f>'Electric lighting'!$C9+'Clear Sky'!I40</f>
        <v>75.400000000000006</v>
      </c>
      <c r="J40" s="31">
        <f>'Electric lighting'!$C9+'Clear Sky'!J40</f>
        <v>75.400000000000006</v>
      </c>
      <c r="K40" s="31">
        <f>'Electric lighting'!$C9+'Clear Sky'!K40</f>
        <v>75.400000000000006</v>
      </c>
      <c r="L40" s="31">
        <f>'Electric lighting'!$C9+'Clear Sky'!L40</f>
        <v>473.00199696000004</v>
      </c>
      <c r="M40" s="31">
        <f>'Electric lighting'!$C9+'Clear Sky'!M40</f>
        <v>690.45885223999994</v>
      </c>
      <c r="N40" s="31">
        <f>'Electric lighting'!$C9+'Clear Sky'!N40</f>
        <v>781.04800082000008</v>
      </c>
      <c r="O40" s="31">
        <f>'Electric lighting'!$C9+'Clear Sky'!O40</f>
        <v>1276.1302916000002</v>
      </c>
      <c r="P40" s="31">
        <f>'Electric lighting'!$C9+'Clear Sky'!P40</f>
        <v>990.38118880000002</v>
      </c>
      <c r="Q40" s="31">
        <f>'Electric lighting'!$C9+'Clear Sky'!Q40</f>
        <v>992.89931280000008</v>
      </c>
      <c r="R40" s="31">
        <f>'Electric lighting'!$C9+'Clear Sky'!R40</f>
        <v>1543.3114002000002</v>
      </c>
      <c r="S40" s="31">
        <f>'Electric lighting'!$C9+'Clear Sky'!S40</f>
        <v>31200.390904</v>
      </c>
      <c r="T40" s="31">
        <f>'Electric lighting'!$C9+'Clear Sky'!T40</f>
        <v>1302.4990354000001</v>
      </c>
      <c r="U40" s="31">
        <f>'Electric lighting'!$C9+'Clear Sky'!U40</f>
        <v>398.7206904200001</v>
      </c>
      <c r="V40" s="31">
        <f>'Electric lighting'!$C9+'Clear Sky'!V40</f>
        <v>630.58610629999998</v>
      </c>
      <c r="W40" s="31">
        <f>'Electric lighting'!$C9+'Clear Sky'!W40</f>
        <v>838.14419802000009</v>
      </c>
      <c r="X40" s="31">
        <f>'Electric lighting'!$C9+'Clear Sky'!X40</f>
        <v>1215.9670556000001</v>
      </c>
      <c r="Y40" s="31">
        <f>'Clear Sky'!Y40</f>
        <v>1058.9689684</v>
      </c>
      <c r="Z40" s="31">
        <f>'Clear Sky'!Z40</f>
        <v>1255.1724948000001</v>
      </c>
      <c r="AA40" s="31">
        <f>'Electric lighting'!$C9+'Clear Sky'!AA40</f>
        <v>964.15646719999995</v>
      </c>
      <c r="AB40" s="31">
        <f>'Electric lighting'!$C9+'Clear Sky'!AB40</f>
        <v>1276.7190616</v>
      </c>
      <c r="AC40" s="31">
        <f>'Electric lighting'!$C9+'Clear Sky'!AC40</f>
        <v>1258.1583138000001</v>
      </c>
      <c r="AD40" s="31">
        <f>'Electric lighting'!$C9+'Clear Sky'!AD40</f>
        <v>1707.1289534000002</v>
      </c>
      <c r="AE40" s="31">
        <f>'Electric lighting'!$C9+'Clear Sky'!AE40</f>
        <v>678.24586026000009</v>
      </c>
    </row>
    <row r="41" spans="1:33" ht="15" thickBot="1" x14ac:dyDescent="0.35">
      <c r="A41" s="73" t="s">
        <v>11</v>
      </c>
      <c r="B41" s="31">
        <f>'Electric lighting'!$C10+'Clear Sky'!B41</f>
        <v>121.413502532</v>
      </c>
      <c r="C41" s="31">
        <f>'Electric lighting'!$C10+'Clear Sky'!C41</f>
        <v>290.80757720000003</v>
      </c>
      <c r="D41" s="31">
        <f>'Electric lighting'!$C10+'Clear Sky'!D41</f>
        <v>393.58064158000002</v>
      </c>
      <c r="E41" s="31">
        <f>'Electric lighting'!$C10+'Clear Sky'!E41</f>
        <v>681.97314052000013</v>
      </c>
      <c r="F41" s="31">
        <f>'Electric lighting'!$C10+'Clear Sky'!F41</f>
        <v>572.60476518000007</v>
      </c>
      <c r="G41" s="31">
        <f>'Electric lighting'!$C10+'Clear Sky'!G41</f>
        <v>777.94654546000015</v>
      </c>
      <c r="H41" s="31">
        <f>'Electric lighting'!$C10+'Clear Sky'!H41</f>
        <v>515.11853050000002</v>
      </c>
      <c r="I41" s="31">
        <f>'Electric lighting'!$C10+'Clear Sky'!I41</f>
        <v>74.2</v>
      </c>
      <c r="J41" s="31">
        <f>'Electric lighting'!$C10+'Clear Sky'!J41</f>
        <v>74.2</v>
      </c>
      <c r="K41" s="31">
        <f>'Electric lighting'!$C10+'Clear Sky'!K41</f>
        <v>74.2</v>
      </c>
      <c r="L41" s="31">
        <f>'Electric lighting'!$C10+'Clear Sky'!L41</f>
        <v>386.72835515999998</v>
      </c>
      <c r="M41" s="31">
        <f>'Electric lighting'!$C10+'Clear Sky'!M41</f>
        <v>680.78708600000004</v>
      </c>
      <c r="N41" s="31">
        <f>'Electric lighting'!$C10+'Clear Sky'!N41</f>
        <v>815.92311626000003</v>
      </c>
      <c r="O41" s="31">
        <f>'Electric lighting'!$C10+'Clear Sky'!O41</f>
        <v>1343.5854026</v>
      </c>
      <c r="P41" s="31">
        <f>'Electric lighting'!$C10+'Clear Sky'!P41</f>
        <v>892.31122302000017</v>
      </c>
      <c r="Q41" s="31">
        <f>'Electric lighting'!$C10+'Clear Sky'!Q41</f>
        <v>810.93469450000009</v>
      </c>
      <c r="R41" s="31">
        <f>'Electric lighting'!$C10+'Clear Sky'!R41</f>
        <v>1139.2631908000001</v>
      </c>
      <c r="S41" s="31">
        <f>'Electric lighting'!$C10+'Clear Sky'!S41</f>
        <v>1566.5453552000001</v>
      </c>
      <c r="T41" s="31">
        <f>'Electric lighting'!$C10+'Clear Sky'!T41</f>
        <v>1170.9942706000002</v>
      </c>
      <c r="U41" s="31">
        <f>'Electric lighting'!$C10+'Clear Sky'!U41</f>
        <v>369.19197658000002</v>
      </c>
      <c r="V41" s="31">
        <f>'Electric lighting'!$C10+'Clear Sky'!V41</f>
        <v>632.6733450800001</v>
      </c>
      <c r="W41" s="31">
        <f>'Electric lighting'!$C10+'Clear Sky'!W41</f>
        <v>740.85113690000014</v>
      </c>
      <c r="X41" s="31">
        <f>'Electric lighting'!$C10+'Clear Sky'!X41</f>
        <v>1333.2004056000001</v>
      </c>
      <c r="Y41" s="31">
        <f>'Clear Sky'!Y41</f>
        <v>988.0031616</v>
      </c>
      <c r="Z41" s="31">
        <f>'Clear Sky'!Z41</f>
        <v>1148.7844731999999</v>
      </c>
      <c r="AA41" s="31">
        <f>'Electric lighting'!$C10+'Clear Sky'!AA41</f>
        <v>951.56639452000013</v>
      </c>
      <c r="AB41" s="31">
        <f>'Electric lighting'!$C10+'Clear Sky'!AB41</f>
        <v>1034.1885792</v>
      </c>
      <c r="AC41" s="31">
        <f>'Electric lighting'!$C10+'Clear Sky'!AC41</f>
        <v>1058.2466272000001</v>
      </c>
      <c r="AD41" s="31">
        <f>'Electric lighting'!$C10+'Clear Sky'!AD41</f>
        <v>1243.9310982</v>
      </c>
      <c r="AE41" s="31">
        <f>'Electric lighting'!$C10+'Clear Sky'!AE41</f>
        <v>564.11270902000001</v>
      </c>
    </row>
    <row r="42" spans="1:33" ht="15" thickTop="1" x14ac:dyDescent="0.3">
      <c r="A42" s="74" t="s">
        <v>12</v>
      </c>
      <c r="B42" s="31">
        <f>'Electric lighting'!$C11+'Clear Sky'!B42</f>
        <v>116.641588928</v>
      </c>
      <c r="C42" s="31">
        <f>'Electric lighting'!$C11+'Clear Sky'!C42</f>
        <v>200.76635088</v>
      </c>
      <c r="D42" s="31">
        <f>'Electric lighting'!$C11+'Clear Sky'!D42</f>
        <v>263.99399886000003</v>
      </c>
      <c r="E42" s="31">
        <f>'Electric lighting'!$C11+'Clear Sky'!E42</f>
        <v>561.75663648</v>
      </c>
      <c r="F42" s="31">
        <f>'Electric lighting'!$C11+'Clear Sky'!F42</f>
        <v>424.32847932000004</v>
      </c>
      <c r="G42" s="31">
        <f>'Electric lighting'!$C11+'Clear Sky'!G42</f>
        <v>429.54090542</v>
      </c>
      <c r="H42" s="31">
        <f>'Electric lighting'!$C11+'Clear Sky'!H42</f>
        <v>567.21254161999991</v>
      </c>
      <c r="I42" s="31">
        <f>'Electric lighting'!$C11+'Clear Sky'!I42</f>
        <v>73</v>
      </c>
      <c r="J42" s="31">
        <f>'Electric lighting'!$C11+'Clear Sky'!J42</f>
        <v>73</v>
      </c>
      <c r="K42" s="31">
        <f>'Electric lighting'!$C11+'Clear Sky'!K42</f>
        <v>73</v>
      </c>
      <c r="L42" s="31">
        <f>'Electric lighting'!$C11+'Clear Sky'!L42</f>
        <v>248.96514642000002</v>
      </c>
      <c r="M42" s="31">
        <f>'Electric lighting'!$C11+'Clear Sky'!M42</f>
        <v>416.10363416000001</v>
      </c>
      <c r="N42" s="31">
        <f>'Electric lighting'!$C11+'Clear Sky'!N42</f>
        <v>688.89852884000004</v>
      </c>
      <c r="O42" s="31">
        <f>'Electric lighting'!$C11+'Clear Sky'!O42</f>
        <v>977.13912512000002</v>
      </c>
      <c r="P42" s="31">
        <f>'Electric lighting'!$C11+'Clear Sky'!P42</f>
        <v>691.17580062000002</v>
      </c>
      <c r="Q42" s="31">
        <f>'Electric lighting'!$C11+'Clear Sky'!Q42</f>
        <v>456.09570054000005</v>
      </c>
      <c r="R42" s="31">
        <f>'Electric lighting'!$C11+'Clear Sky'!R42</f>
        <v>458.92460452</v>
      </c>
      <c r="S42" s="31">
        <f>'Electric lighting'!$C11+'Clear Sky'!S42</f>
        <v>899.38769878000005</v>
      </c>
      <c r="T42" s="31">
        <f>'Electric lighting'!$C11+'Clear Sky'!T42</f>
        <v>852.11707650000005</v>
      </c>
      <c r="U42" s="31">
        <f>'Electric lighting'!$C11+'Clear Sky'!U42</f>
        <v>251.01877618000003</v>
      </c>
      <c r="V42" s="31">
        <f>'Electric lighting'!$C11+'Clear Sky'!V42</f>
        <v>500.14402990000002</v>
      </c>
      <c r="W42" s="31">
        <f>'Electric lighting'!$C11+'Clear Sky'!W42</f>
        <v>694.24528508000003</v>
      </c>
      <c r="X42" s="31">
        <f>'Electric lighting'!$C11+'Clear Sky'!X42</f>
        <v>1176.8821556</v>
      </c>
      <c r="Y42" s="31">
        <f>'Clear Sky'!Y42</f>
        <v>743.71931830000005</v>
      </c>
      <c r="Z42" s="31">
        <f>'Clear Sky'!Z42</f>
        <v>1088.2824680000001</v>
      </c>
      <c r="AA42" s="31">
        <f>'Electric lighting'!$C11+'Clear Sky'!AA42</f>
        <v>636.01276178000012</v>
      </c>
      <c r="AB42" s="31">
        <f>'Electric lighting'!$C11+'Clear Sky'!AB42</f>
        <v>746.30360384000005</v>
      </c>
      <c r="AC42" s="31">
        <f>'Electric lighting'!$C11+'Clear Sky'!AC42</f>
        <v>863.24383311999998</v>
      </c>
      <c r="AD42" s="31">
        <f>'Electric lighting'!$C11+'Clear Sky'!AD42</f>
        <v>801.08095304000005</v>
      </c>
      <c r="AE42" s="31">
        <f>'Electric lighting'!$C11+'Clear Sky'!AE42</f>
        <v>374.22369942</v>
      </c>
    </row>
    <row r="43" spans="1:33" x14ac:dyDescent="0.3">
      <c r="A43" s="73" t="s">
        <v>13</v>
      </c>
      <c r="B43" s="31">
        <f>'Electric lighting'!$C12+'Clear Sky'!B43</f>
        <v>94.286626088000006</v>
      </c>
      <c r="C43" s="31">
        <f>'Electric lighting'!$C12+'Clear Sky'!C43</f>
        <v>160.090695356</v>
      </c>
      <c r="D43" s="31">
        <f>'Electric lighting'!$C12+'Clear Sky'!D43</f>
        <v>172.60973904000002</v>
      </c>
      <c r="E43" s="31">
        <f>'Electric lighting'!$C12+'Clear Sky'!E43</f>
        <v>400.32659092</v>
      </c>
      <c r="F43" s="31">
        <f>'Electric lighting'!$C12+'Clear Sky'!F43</f>
        <v>437.43522416000002</v>
      </c>
      <c r="G43" s="31">
        <f>'Electric lighting'!$C12+'Clear Sky'!G43</f>
        <v>300.06603458000006</v>
      </c>
      <c r="H43" s="31">
        <f>'Electric lighting'!$C12+'Clear Sky'!H43</f>
        <v>215.1530817</v>
      </c>
      <c r="I43" s="31">
        <f>'Electric lighting'!$C12+'Clear Sky'!I43</f>
        <v>73</v>
      </c>
      <c r="J43" s="31">
        <f>'Electric lighting'!$C12+'Clear Sky'!J43</f>
        <v>73</v>
      </c>
      <c r="K43" s="31">
        <f>'Electric lighting'!$C12+'Clear Sky'!K43</f>
        <v>73</v>
      </c>
      <c r="L43" s="31">
        <f>'Electric lighting'!$C12+'Clear Sky'!L43</f>
        <v>186.8853282</v>
      </c>
      <c r="M43" s="31">
        <f>'Electric lighting'!$C12+'Clear Sky'!M43</f>
        <v>352.85415640000002</v>
      </c>
      <c r="N43" s="31">
        <f>'Electric lighting'!$C12+'Clear Sky'!N43</f>
        <v>467.91711518</v>
      </c>
      <c r="O43" s="31">
        <f>'Electric lighting'!$C12+'Clear Sky'!O43</f>
        <v>773.38041150000004</v>
      </c>
      <c r="P43" s="31">
        <f>'Electric lighting'!$C12+'Clear Sky'!P43</f>
        <v>616.47492752000005</v>
      </c>
      <c r="Q43" s="31">
        <f>'Electric lighting'!$C12+'Clear Sky'!Q43</f>
        <v>359.96468640000001</v>
      </c>
      <c r="R43" s="31">
        <f>'Electric lighting'!$C12+'Clear Sky'!R43</f>
        <v>347.38439252000001</v>
      </c>
      <c r="S43" s="31">
        <f>'Electric lighting'!$C12+'Clear Sky'!S43</f>
        <v>486.55965672000002</v>
      </c>
      <c r="T43" s="31">
        <f>'Electric lighting'!$C12+'Clear Sky'!T43</f>
        <v>228.61453782000001</v>
      </c>
      <c r="U43" s="31">
        <f>'Electric lighting'!$C12+'Clear Sky'!U43</f>
        <v>161.16929482199998</v>
      </c>
      <c r="V43" s="31">
        <f>'Electric lighting'!$C12+'Clear Sky'!V43</f>
        <v>320.75713340000004</v>
      </c>
      <c r="W43" s="31">
        <f>'Electric lighting'!$C12+'Clear Sky'!W43</f>
        <v>530.59059472000001</v>
      </c>
      <c r="X43" s="31">
        <f>'Electric lighting'!$C12+'Clear Sky'!X43</f>
        <v>732.40129486000012</v>
      </c>
      <c r="Y43" s="31">
        <f>'Clear Sky'!Y43</f>
        <v>871.50016198000003</v>
      </c>
      <c r="Z43" s="31">
        <f>'Clear Sky'!Z43</f>
        <v>739.99376290000009</v>
      </c>
      <c r="AA43" s="31">
        <f>'Electric lighting'!$C12+'Clear Sky'!AA43</f>
        <v>488.47832228000004</v>
      </c>
      <c r="AB43" s="31">
        <f>'Electric lighting'!$C12+'Clear Sky'!AB43</f>
        <v>394.78997900000002</v>
      </c>
      <c r="AC43" s="31">
        <f>'Electric lighting'!$C12+'Clear Sky'!AC43</f>
        <v>378.76728279999998</v>
      </c>
      <c r="AD43" s="31">
        <f>'Electric lighting'!$C12+'Clear Sky'!AD43</f>
        <v>582.04891156000008</v>
      </c>
      <c r="AE43" s="31">
        <f>'Electric lighting'!$C12+'Clear Sky'!AE43</f>
        <v>300.69158005999998</v>
      </c>
    </row>
    <row r="44" spans="1:33" x14ac:dyDescent="0.3">
      <c r="A44" s="73" t="s">
        <v>14</v>
      </c>
      <c r="B44" s="31">
        <f>'Electric lighting'!$C13+'Clear Sky'!B44</f>
        <v>78.897765161999999</v>
      </c>
      <c r="C44" s="31">
        <f>'Electric lighting'!$C13+'Clear Sky'!C44</f>
        <v>153.142006366</v>
      </c>
      <c r="D44" s="31">
        <f>'Electric lighting'!$C13+'Clear Sky'!D44</f>
        <v>124.92581100199999</v>
      </c>
      <c r="E44" s="31">
        <f>'Electric lighting'!$C13+'Clear Sky'!E44</f>
        <v>324.05526162000001</v>
      </c>
      <c r="F44" s="31">
        <f>'Electric lighting'!$C13+'Clear Sky'!F44</f>
        <v>282.9071227</v>
      </c>
      <c r="G44" s="31">
        <f>'Electric lighting'!$C13+'Clear Sky'!G44</f>
        <v>306.77413748000004</v>
      </c>
      <c r="H44" s="31">
        <f>'Electric lighting'!$C13+'Clear Sky'!H44</f>
        <v>179.50769761999999</v>
      </c>
      <c r="I44" s="31">
        <f>'Electric lighting'!$C13+'Clear Sky'!I44</f>
        <v>66.8</v>
      </c>
      <c r="J44" s="31">
        <f>'Electric lighting'!$C13+'Clear Sky'!J44</f>
        <v>66.8</v>
      </c>
      <c r="K44" s="31">
        <f>'Electric lighting'!$C13+'Clear Sky'!K44</f>
        <v>66.8</v>
      </c>
      <c r="L44" s="31">
        <f>'Electric lighting'!$C13+'Clear Sky'!L44</f>
        <v>199.22288752000003</v>
      </c>
      <c r="M44" s="31">
        <f>'Electric lighting'!$C13+'Clear Sky'!M44</f>
        <v>175.73123626</v>
      </c>
      <c r="N44" s="31">
        <f>'Electric lighting'!$C13+'Clear Sky'!N44</f>
        <v>386.64504524</v>
      </c>
      <c r="O44" s="31">
        <f>'Electric lighting'!$C13+'Clear Sky'!O44</f>
        <v>700.71634012000004</v>
      </c>
      <c r="P44" s="31">
        <f>'Electric lighting'!$C13+'Clear Sky'!P44</f>
        <v>490.66168244000005</v>
      </c>
      <c r="Q44" s="31">
        <f>'Electric lighting'!$C13+'Clear Sky'!Q44</f>
        <v>313.01491831999999</v>
      </c>
      <c r="R44" s="31">
        <f>'Electric lighting'!$C13+'Clear Sky'!R44</f>
        <v>288.06809936000002</v>
      </c>
      <c r="S44" s="31">
        <f>'Electric lighting'!$C13+'Clear Sky'!S44</f>
        <v>387.83064686</v>
      </c>
      <c r="T44" s="31">
        <f>'Electric lighting'!$C13+'Clear Sky'!T44</f>
        <v>175.63965988000001</v>
      </c>
      <c r="U44" s="31">
        <f>'Electric lighting'!$C13+'Clear Sky'!U44</f>
        <v>127.73337433399999</v>
      </c>
      <c r="V44" s="31">
        <f>'Electric lighting'!$C13+'Clear Sky'!V44</f>
        <v>227.89508072000001</v>
      </c>
      <c r="W44" s="31">
        <f>'Electric lighting'!$C13+'Clear Sky'!W44</f>
        <v>432.42716638000002</v>
      </c>
      <c r="X44" s="31">
        <f>'Electric lighting'!$C13+'Clear Sky'!X44</f>
        <v>580.90336614</v>
      </c>
      <c r="Y44" s="31">
        <f>'Clear Sky'!Y44</f>
        <v>536.11801992000005</v>
      </c>
      <c r="Z44" s="31">
        <f>'Clear Sky'!Z44</f>
        <v>622.82255462000001</v>
      </c>
      <c r="AA44" s="31">
        <f>'Electric lighting'!$C13+'Clear Sky'!AA44</f>
        <v>395.17949284000002</v>
      </c>
      <c r="AB44" s="31">
        <f>'Electric lighting'!$C13+'Clear Sky'!AB44</f>
        <v>319.31937690000001</v>
      </c>
      <c r="AC44" s="31">
        <f>'Electric lighting'!$C13+'Clear Sky'!AC44</f>
        <v>521.04402603999995</v>
      </c>
      <c r="AD44" s="31">
        <f>'Electric lighting'!$C13+'Clear Sky'!AD44</f>
        <v>543.43585494000001</v>
      </c>
      <c r="AE44" s="31">
        <f>'Electric lighting'!$C13+'Clear Sky'!AE44</f>
        <v>251.01281774</v>
      </c>
    </row>
    <row r="45" spans="1:33" x14ac:dyDescent="0.3">
      <c r="A45" s="73" t="s">
        <v>15</v>
      </c>
      <c r="B45" s="31">
        <f>'Electric lighting'!$C14+'Clear Sky'!B45</f>
        <v>79.777776493999994</v>
      </c>
      <c r="C45" s="31">
        <f>'Electric lighting'!$C14+'Clear Sky'!C45</f>
        <v>100.09430889799999</v>
      </c>
      <c r="D45" s="31">
        <f>'Electric lighting'!$C14+'Clear Sky'!D45</f>
        <v>162.58272443999999</v>
      </c>
      <c r="E45" s="31">
        <f>'Electric lighting'!$C14+'Clear Sky'!E45</f>
        <v>303.39658084000001</v>
      </c>
      <c r="F45" s="31">
        <f>'Electric lighting'!$C14+'Clear Sky'!F45</f>
        <v>214.27464710000004</v>
      </c>
      <c r="G45" s="31">
        <f>'Electric lighting'!$C14+'Clear Sky'!G45</f>
        <v>237.10443029999999</v>
      </c>
      <c r="H45" s="31">
        <f>'Electric lighting'!$C14+'Clear Sky'!H45</f>
        <v>135.28691245599998</v>
      </c>
      <c r="I45" s="31">
        <f>'Electric lighting'!$C14+'Clear Sky'!I45</f>
        <v>69.8</v>
      </c>
      <c r="J45" s="31">
        <f>'Electric lighting'!$C14+'Clear Sky'!J45</f>
        <v>69.8</v>
      </c>
      <c r="K45" s="31">
        <f>'Electric lighting'!$C14+'Clear Sky'!K45</f>
        <v>69.8</v>
      </c>
      <c r="L45" s="31">
        <f>'Electric lighting'!$C14+'Clear Sky'!L45</f>
        <v>142.84013408999999</v>
      </c>
      <c r="M45" s="31">
        <f>'Electric lighting'!$C14+'Clear Sky'!M45</f>
        <v>154.81677567600002</v>
      </c>
      <c r="N45" s="31">
        <f>'Electric lighting'!$C14+'Clear Sky'!N45</f>
        <v>331.13570945999999</v>
      </c>
      <c r="O45" s="31">
        <f>'Electric lighting'!$C14+'Clear Sky'!O45</f>
        <v>448.94206470000006</v>
      </c>
      <c r="P45" s="31">
        <f>'Electric lighting'!$C14+'Clear Sky'!P45</f>
        <v>410.30670556000007</v>
      </c>
      <c r="Q45" s="31">
        <f>'Electric lighting'!$C14+'Clear Sky'!Q45</f>
        <v>336.35963922000002</v>
      </c>
      <c r="R45" s="31">
        <f>'Electric lighting'!$C14+'Clear Sky'!R45</f>
        <v>240.56848124000004</v>
      </c>
      <c r="S45" s="31">
        <f>'Electric lighting'!$C14+'Clear Sky'!S45</f>
        <v>393.30719464000003</v>
      </c>
      <c r="T45" s="31">
        <f>'Electric lighting'!$C14+'Clear Sky'!T45</f>
        <v>173.43937149999999</v>
      </c>
      <c r="U45" s="31">
        <f>'Electric lighting'!$C14+'Clear Sky'!U45</f>
        <v>114.085078306</v>
      </c>
      <c r="V45" s="31">
        <f>'Electric lighting'!$C14+'Clear Sky'!V45</f>
        <v>158.49879832799999</v>
      </c>
      <c r="W45" s="31">
        <f>'Electric lighting'!$C14+'Clear Sky'!W45</f>
        <v>342.55404310000006</v>
      </c>
      <c r="X45" s="31">
        <f>'Electric lighting'!$C14+'Clear Sky'!X45</f>
        <v>453.48293068000004</v>
      </c>
      <c r="Y45" s="31">
        <f>'Clear Sky'!Y45</f>
        <v>542.6973888</v>
      </c>
      <c r="Z45" s="31">
        <f>'Clear Sky'!Z45</f>
        <v>478.85171348000006</v>
      </c>
      <c r="AA45" s="31">
        <f>'Electric lighting'!$C14+'Clear Sky'!AA45</f>
        <v>309.94605832000002</v>
      </c>
      <c r="AB45" s="31">
        <f>'Electric lighting'!$C14+'Clear Sky'!AB45</f>
        <v>225.71888662000003</v>
      </c>
      <c r="AC45" s="31">
        <f>'Electric lighting'!$C14+'Clear Sky'!AC45</f>
        <v>344.09127628000005</v>
      </c>
      <c r="AD45" s="31">
        <f>'Electric lighting'!$C14+'Clear Sky'!AD45</f>
        <v>381.09501788000006</v>
      </c>
      <c r="AE45" s="31">
        <f>'Electric lighting'!$C14+'Clear Sky'!AE45</f>
        <v>199.709836</v>
      </c>
    </row>
    <row r="46" spans="1:33" x14ac:dyDescent="0.3">
      <c r="A46" s="73" t="s">
        <v>16</v>
      </c>
      <c r="B46" s="31">
        <f>'Electric lighting'!$C15+'Clear Sky'!B46</f>
        <v>80.435833045599992</v>
      </c>
      <c r="C46" s="31">
        <f>'Electric lighting'!$C15+'Clear Sky'!C46</f>
        <v>90.291333785999996</v>
      </c>
      <c r="D46" s="31">
        <f>'Electric lighting'!$C15+'Clear Sky'!D46</f>
        <v>121.68236720799999</v>
      </c>
      <c r="E46" s="31">
        <f>'Electric lighting'!$C15+'Clear Sky'!E46</f>
        <v>292.22407236000004</v>
      </c>
      <c r="F46" s="31">
        <f>'Electric lighting'!$C15+'Clear Sky'!F46</f>
        <v>198.32132622</v>
      </c>
      <c r="G46" s="31">
        <f>'Electric lighting'!$C15+'Clear Sky'!G46</f>
        <v>216.65444647999999</v>
      </c>
      <c r="H46" s="31">
        <f>'Electric lighting'!$C15+'Clear Sky'!H46</f>
        <v>128.854147404</v>
      </c>
      <c r="I46" s="31">
        <f>'Electric lighting'!$C15+'Clear Sky'!I46</f>
        <v>72.599999999999994</v>
      </c>
      <c r="J46" s="31">
        <f>'Electric lighting'!$C15+'Clear Sky'!J46</f>
        <v>72.599999999999994</v>
      </c>
      <c r="K46" s="31">
        <f>'Electric lighting'!$C15+'Clear Sky'!K46</f>
        <v>72.599999999999994</v>
      </c>
      <c r="L46" s="31">
        <f>'Electric lighting'!$C15+'Clear Sky'!L46</f>
        <v>122.338673656</v>
      </c>
      <c r="M46" s="31">
        <f>'Electric lighting'!$C15+'Clear Sky'!M46</f>
        <v>165.53390245999998</v>
      </c>
      <c r="N46" s="31">
        <f>'Electric lighting'!$C15+'Clear Sky'!N46</f>
        <v>229.36490382000002</v>
      </c>
      <c r="O46" s="31">
        <f>'Electric lighting'!$C15+'Clear Sky'!O46</f>
        <v>340.46625572000005</v>
      </c>
      <c r="P46" s="31">
        <f>'Electric lighting'!$C15+'Clear Sky'!P46</f>
        <v>379.35931496000001</v>
      </c>
      <c r="Q46" s="31">
        <f>'Electric lighting'!$C15+'Clear Sky'!Q46</f>
        <v>220.30255597999999</v>
      </c>
      <c r="R46" s="31">
        <f>'Electric lighting'!$C15+'Clear Sky'!R46</f>
        <v>228.37468326000001</v>
      </c>
      <c r="S46" s="31">
        <f>'Electric lighting'!$C15+'Clear Sky'!S46</f>
        <v>255.34678044</v>
      </c>
      <c r="T46" s="31">
        <f>'Electric lighting'!$C15+'Clear Sky'!T46</f>
        <v>135.88489454</v>
      </c>
      <c r="U46" s="31">
        <f>'Electric lighting'!$C15+'Clear Sky'!U46</f>
        <v>116.77114678199999</v>
      </c>
      <c r="V46" s="31">
        <f>'Electric lighting'!$C15+'Clear Sky'!V46</f>
        <v>156.49343874800002</v>
      </c>
      <c r="W46" s="31">
        <f>'Electric lighting'!$C15+'Clear Sky'!W46</f>
        <v>224.2739455</v>
      </c>
      <c r="X46" s="31">
        <f>'Electric lighting'!$C15+'Clear Sky'!X46</f>
        <v>482.12721627999997</v>
      </c>
      <c r="Y46" s="31">
        <f>'Clear Sky'!Y46</f>
        <v>332.84572090000006</v>
      </c>
      <c r="Z46" s="31">
        <f>'Clear Sky'!Z46</f>
        <v>446.96565130000005</v>
      </c>
      <c r="AA46" s="31">
        <f>'Electric lighting'!$C15+'Clear Sky'!AA46</f>
        <v>260.12795516</v>
      </c>
      <c r="AB46" s="31">
        <f>'Electric lighting'!$C15+'Clear Sky'!AB46</f>
        <v>255.06670708000001</v>
      </c>
      <c r="AC46" s="31">
        <f>'Electric lighting'!$C15+'Clear Sky'!AC46</f>
        <v>246.26051948</v>
      </c>
      <c r="AD46" s="31">
        <f>'Electric lighting'!$C15+'Clear Sky'!AD46</f>
        <v>266.77344744000004</v>
      </c>
      <c r="AE46" s="31">
        <f>'Electric lighting'!$C15+'Clear Sky'!AE46</f>
        <v>187.05924307999999</v>
      </c>
    </row>
    <row r="47" spans="1:33" x14ac:dyDescent="0.3">
      <c r="A47" s="73" t="s">
        <v>17</v>
      </c>
      <c r="B47" s="31">
        <f>'Electric lighting'!$C16+'Clear Sky'!B47</f>
        <v>119.06838559400001</v>
      </c>
      <c r="C47" s="31">
        <f>'Electric lighting'!$C16+'Clear Sky'!C47</f>
        <v>245.51740436</v>
      </c>
      <c r="D47" s="31">
        <f>'Electric lighting'!$C16+'Clear Sky'!D47</f>
        <v>392.15410548</v>
      </c>
      <c r="E47" s="31">
        <f>'Electric lighting'!$C16+'Clear Sky'!E47</f>
        <v>723.02717514000005</v>
      </c>
      <c r="F47" s="31">
        <f>'Electric lighting'!$C16+'Clear Sky'!F47</f>
        <v>687.20568370000001</v>
      </c>
      <c r="G47" s="31">
        <f>'Electric lighting'!$C16+'Clear Sky'!G47</f>
        <v>855.65794376000008</v>
      </c>
      <c r="H47" s="31">
        <f>'Electric lighting'!$C16+'Clear Sky'!H47</f>
        <v>791.52793782000003</v>
      </c>
      <c r="I47" s="31">
        <f>'Electric lighting'!$C16+'Clear Sky'!I47</f>
        <v>71.599999999999994</v>
      </c>
      <c r="J47" s="31">
        <f>'Electric lighting'!$C16+'Clear Sky'!J47</f>
        <v>71.599999999999994</v>
      </c>
      <c r="K47" s="31">
        <f>'Electric lighting'!$C16+'Clear Sky'!K47</f>
        <v>71.599999999999994</v>
      </c>
      <c r="L47" s="31">
        <f>'Electric lighting'!$C16+'Clear Sky'!L47</f>
        <v>545.32234923999999</v>
      </c>
      <c r="M47" s="31">
        <f>'Electric lighting'!$C16+'Clear Sky'!M47</f>
        <v>563.17150056000003</v>
      </c>
      <c r="N47" s="31">
        <f>'Electric lighting'!$C16+'Clear Sky'!N47</f>
        <v>687.96084916000007</v>
      </c>
      <c r="O47" s="31">
        <f>'Electric lighting'!$C16+'Clear Sky'!O47</f>
        <v>1038.4744708000001</v>
      </c>
      <c r="P47" s="31">
        <f>'Electric lighting'!$C16+'Clear Sky'!P47</f>
        <v>957.84794468000007</v>
      </c>
      <c r="Q47" s="31">
        <f>'Electric lighting'!$C16+'Clear Sky'!Q47</f>
        <v>783.69947074000004</v>
      </c>
      <c r="R47" s="31">
        <f>'Electric lighting'!$C16+'Clear Sky'!R47</f>
        <v>1006.5115062</v>
      </c>
      <c r="S47" s="31">
        <f>'Electric lighting'!$C16+'Clear Sky'!S47</f>
        <v>1476.4496042000001</v>
      </c>
      <c r="T47" s="31">
        <f>'Electric lighting'!$C16+'Clear Sky'!T47</f>
        <v>680.8028552400001</v>
      </c>
      <c r="U47" s="31">
        <f>'Electric lighting'!$C16+'Clear Sky'!U47</f>
        <v>393.73354893999999</v>
      </c>
      <c r="V47" s="31">
        <f>'Electric lighting'!$C16+'Clear Sky'!V47</f>
        <v>654.13574091999999</v>
      </c>
      <c r="W47" s="31">
        <f>'Electric lighting'!$C16+'Clear Sky'!W47</f>
        <v>882.00386140000001</v>
      </c>
      <c r="X47" s="31">
        <f>'Electric lighting'!$C16+'Clear Sky'!X47</f>
        <v>1341.8431952000001</v>
      </c>
      <c r="Y47" s="31">
        <f>'Clear Sky'!Y47</f>
        <v>1174.7673462000002</v>
      </c>
      <c r="Z47" s="31">
        <f>'Clear Sky'!Z47</f>
        <v>1097.3214462000001</v>
      </c>
      <c r="AA47" s="31">
        <f>'Electric lighting'!$C16+'Clear Sky'!AA47</f>
        <v>792.99569614000006</v>
      </c>
      <c r="AB47" s="31">
        <f>'Electric lighting'!$C16+'Clear Sky'!AB47</f>
        <v>979.15996940000002</v>
      </c>
      <c r="AC47" s="31">
        <f>'Electric lighting'!$C16+'Clear Sky'!AC47</f>
        <v>1092.4293536</v>
      </c>
      <c r="AD47" s="31">
        <f>'Electric lighting'!$C16+'Clear Sky'!AD47</f>
        <v>1367.9999817999999</v>
      </c>
      <c r="AE47" s="31">
        <f>'Electric lighting'!$C16+'Clear Sky'!AE47</f>
        <v>738.42314832</v>
      </c>
    </row>
    <row r="48" spans="1:33" ht="15" thickBot="1" x14ac:dyDescent="0.35">
      <c r="A48" s="75" t="s">
        <v>18</v>
      </c>
      <c r="B48" s="31">
        <f>'Electric lighting'!$C17+'Clear Sky'!B48</f>
        <v>123.4095896</v>
      </c>
      <c r="C48" s="31">
        <f>'Electric lighting'!$C17+'Clear Sky'!C48</f>
        <v>238.46385270000002</v>
      </c>
      <c r="D48" s="31">
        <f>'Electric lighting'!$C17+'Clear Sky'!D48</f>
        <v>357.96233291999999</v>
      </c>
      <c r="E48" s="31">
        <f>'Electric lighting'!$C17+'Clear Sky'!E48</f>
        <v>643.38824627999998</v>
      </c>
      <c r="F48" s="31">
        <f>'Electric lighting'!$C17+'Clear Sky'!F48</f>
        <v>582.37808728000005</v>
      </c>
      <c r="G48" s="31">
        <f>'Electric lighting'!$C17+'Clear Sky'!G48</f>
        <v>660.97661777999997</v>
      </c>
      <c r="H48" s="31">
        <f>'Electric lighting'!$C17+'Clear Sky'!H48</f>
        <v>583.3037243</v>
      </c>
      <c r="I48" s="31">
        <f>'Electric lighting'!$C17+'Clear Sky'!I48</f>
        <v>70.5</v>
      </c>
      <c r="J48" s="31">
        <f>'Electric lighting'!$C17+'Clear Sky'!J48</f>
        <v>70.5</v>
      </c>
      <c r="K48" s="31">
        <f>'Electric lighting'!$C17+'Clear Sky'!K48</f>
        <v>70.5</v>
      </c>
      <c r="L48" s="31">
        <f>'Electric lighting'!$C17+'Clear Sky'!L48</f>
        <v>458.41211088</v>
      </c>
      <c r="M48" s="31">
        <f>'Electric lighting'!$C17+'Clear Sky'!M48</f>
        <v>617.23553578000008</v>
      </c>
      <c r="N48" s="31">
        <f>'Electric lighting'!$C17+'Clear Sky'!N48</f>
        <v>742.50785694000012</v>
      </c>
      <c r="O48" s="31">
        <f>'Electric lighting'!$C17+'Clear Sky'!O48</f>
        <v>1237.5988434000001</v>
      </c>
      <c r="P48" s="31">
        <f>'Electric lighting'!$C17+'Clear Sky'!P48</f>
        <v>766.71047062000002</v>
      </c>
      <c r="Q48" s="31">
        <f>'Electric lighting'!$C17+'Clear Sky'!Q48</f>
        <v>723.36504206000006</v>
      </c>
      <c r="R48" s="31">
        <f>'Electric lighting'!$C17+'Clear Sky'!R48</f>
        <v>1018.8427086000002</v>
      </c>
      <c r="S48" s="31">
        <f>'Electric lighting'!$C17+'Clear Sky'!S48</f>
        <v>1848.3172832</v>
      </c>
      <c r="T48" s="31">
        <f>'Electric lighting'!$C17+'Clear Sky'!T48</f>
        <v>715.40940066000007</v>
      </c>
      <c r="U48" s="31">
        <f>'Electric lighting'!$C17+'Clear Sky'!U48</f>
        <v>316.54345038000002</v>
      </c>
      <c r="V48" s="31">
        <f>'Electric lighting'!$C17+'Clear Sky'!V48</f>
        <v>577.30107828000007</v>
      </c>
      <c r="W48" s="31">
        <f>'Electric lighting'!$C17+'Clear Sky'!W48</f>
        <v>735.32468178000011</v>
      </c>
      <c r="X48" s="31">
        <f>'Electric lighting'!$C17+'Clear Sky'!X48</f>
        <v>1070.7921501999999</v>
      </c>
      <c r="Y48" s="31">
        <f>'Clear Sky'!Y48</f>
        <v>912.23570900000004</v>
      </c>
      <c r="Z48" s="31">
        <f>'Clear Sky'!Z48</f>
        <v>1082.3757462000001</v>
      </c>
      <c r="AA48" s="31">
        <f>'Electric lighting'!$C17+'Clear Sky'!AA48</f>
        <v>974.86104611999997</v>
      </c>
      <c r="AB48" s="31">
        <f>'Electric lighting'!$C17+'Clear Sky'!AB48</f>
        <v>644.53326805999995</v>
      </c>
      <c r="AC48" s="31">
        <f>'Electric lighting'!$C17+'Clear Sky'!AC48</f>
        <v>839.89811424000004</v>
      </c>
      <c r="AD48" s="31">
        <f>'Electric lighting'!$C17+'Clear Sky'!AD48</f>
        <v>1077.7133680000002</v>
      </c>
      <c r="AE48" s="31">
        <f>'Electric lighting'!$C17+'Clear Sky'!AE48</f>
        <v>543.15567916000009</v>
      </c>
    </row>
    <row r="49" spans="1:31" ht="15" thickTop="1" x14ac:dyDescent="0.3">
      <c r="A49" s="74" t="s">
        <v>19</v>
      </c>
      <c r="B49" s="31">
        <f>'Electric lighting'!$C18+'Clear Sky'!B49</f>
        <v>112.485831498</v>
      </c>
      <c r="C49" s="31">
        <f>'Electric lighting'!$C18+'Clear Sky'!C49</f>
        <v>256.11028565999999</v>
      </c>
      <c r="D49" s="31">
        <f>'Electric lighting'!$C18+'Clear Sky'!D49</f>
        <v>257.53556196</v>
      </c>
      <c r="E49" s="31">
        <f>'Electric lighting'!$C18+'Clear Sky'!E49</f>
        <v>461.41846076000002</v>
      </c>
      <c r="F49" s="31">
        <f>'Electric lighting'!$C18+'Clear Sky'!F49</f>
        <v>395.00746925999999</v>
      </c>
      <c r="G49" s="31">
        <f>'Electric lighting'!$C18+'Clear Sky'!G49</f>
        <v>634.33432205999998</v>
      </c>
      <c r="H49" s="31">
        <f>'Electric lighting'!$C18+'Clear Sky'!H49</f>
        <v>497.43977168000004</v>
      </c>
      <c r="I49" s="31">
        <f>'Electric lighting'!$C18+'Clear Sky'!I49</f>
        <v>70.599999999999994</v>
      </c>
      <c r="J49" s="31">
        <f>'Electric lighting'!$C18+'Clear Sky'!J49</f>
        <v>70.599999999999994</v>
      </c>
      <c r="K49" s="31">
        <f>'Electric lighting'!$C18+'Clear Sky'!K49</f>
        <v>70.599999999999994</v>
      </c>
      <c r="L49" s="31">
        <f>'Electric lighting'!$C18+'Clear Sky'!L49</f>
        <v>235.49273780000001</v>
      </c>
      <c r="M49" s="31">
        <f>'Electric lighting'!$C18+'Clear Sky'!M49</f>
        <v>381.34909221999999</v>
      </c>
      <c r="N49" s="31">
        <f>'Electric lighting'!$C18+'Clear Sky'!N49</f>
        <v>647.60836816000005</v>
      </c>
      <c r="O49" s="31">
        <f>'Electric lighting'!$C18+'Clear Sky'!O49</f>
        <v>1006.1990084</v>
      </c>
      <c r="P49" s="31">
        <f>'Electric lighting'!$C18+'Clear Sky'!P49</f>
        <v>802.04092756</v>
      </c>
      <c r="Q49" s="31">
        <f>'Electric lighting'!$C18+'Clear Sky'!Q49</f>
        <v>687.48883998000008</v>
      </c>
      <c r="R49" s="31">
        <f>'Electric lighting'!$C18+'Clear Sky'!R49</f>
        <v>632.33313812000006</v>
      </c>
      <c r="S49" s="31">
        <f>'Electric lighting'!$C18+'Clear Sky'!S49</f>
        <v>1279.7343040000001</v>
      </c>
      <c r="T49" s="31">
        <f>'Electric lighting'!$C18+'Clear Sky'!T49</f>
        <v>1012.0839910000001</v>
      </c>
      <c r="U49" s="31">
        <f>'Electric lighting'!$C18+'Clear Sky'!U49</f>
        <v>270.96631146000004</v>
      </c>
      <c r="V49" s="31">
        <f>'Electric lighting'!$C18+'Clear Sky'!V49</f>
        <v>565.19759720000002</v>
      </c>
      <c r="W49" s="31">
        <f>'Electric lighting'!$C18+'Clear Sky'!W49</f>
        <v>577.62915872000008</v>
      </c>
      <c r="X49" s="31">
        <f>'Electric lighting'!$C18+'Clear Sky'!X49</f>
        <v>925.53851478000013</v>
      </c>
      <c r="Y49" s="31">
        <f>'Clear Sky'!Y49</f>
        <v>702.66728476000003</v>
      </c>
      <c r="Z49" s="31">
        <f>'Clear Sky'!Z49</f>
        <v>957.49672340000018</v>
      </c>
      <c r="AA49" s="31">
        <f>'Electric lighting'!$C18+'Clear Sky'!AA49</f>
        <v>785.57393646000014</v>
      </c>
      <c r="AB49" s="31">
        <f>'Electric lighting'!$C18+'Clear Sky'!AB49</f>
        <v>735.05149218000008</v>
      </c>
      <c r="AC49" s="31">
        <f>'Electric lighting'!$C18+'Clear Sky'!AC49</f>
        <v>875.44315520000009</v>
      </c>
      <c r="AD49" s="31">
        <f>'Electric lighting'!$C18+'Clear Sky'!AD49</f>
        <v>733.66616166000006</v>
      </c>
      <c r="AE49" s="31">
        <f>'Electric lighting'!$C18+'Clear Sky'!AE49</f>
        <v>420.82874753999999</v>
      </c>
    </row>
    <row r="50" spans="1:31" x14ac:dyDescent="0.3">
      <c r="A50" s="73" t="s">
        <v>20</v>
      </c>
      <c r="B50" s="31">
        <f>'Electric lighting'!$C19+'Clear Sky'!B50</f>
        <v>86.110611129999995</v>
      </c>
      <c r="C50" s="31">
        <f>'Electric lighting'!$C19+'Clear Sky'!C50</f>
        <v>144.51456613800002</v>
      </c>
      <c r="D50" s="31">
        <f>'Electric lighting'!$C19+'Clear Sky'!D50</f>
        <v>237.28152060000002</v>
      </c>
      <c r="E50" s="31">
        <f>'Electric lighting'!$C19+'Clear Sky'!E50</f>
        <v>417.89133767999999</v>
      </c>
      <c r="F50" s="31">
        <f>'Electric lighting'!$C19+'Clear Sky'!F50</f>
        <v>416.29269126000003</v>
      </c>
      <c r="G50" s="31">
        <f>'Electric lighting'!$C19+'Clear Sky'!G50</f>
        <v>358.48752440000004</v>
      </c>
      <c r="H50" s="31">
        <f>'Electric lighting'!$C19+'Clear Sky'!H50</f>
        <v>406.27816646000002</v>
      </c>
      <c r="I50" s="31">
        <f>'Electric lighting'!$C19+'Clear Sky'!I50</f>
        <v>67.8</v>
      </c>
      <c r="J50" s="31">
        <f>'Electric lighting'!$C19+'Clear Sky'!J50</f>
        <v>67.8</v>
      </c>
      <c r="K50" s="31">
        <f>'Electric lighting'!$C19+'Clear Sky'!K50</f>
        <v>67.8</v>
      </c>
      <c r="L50" s="31">
        <f>'Electric lighting'!$C19+'Clear Sky'!L50</f>
        <v>197.22142864</v>
      </c>
      <c r="M50" s="31">
        <f>'Electric lighting'!$C19+'Clear Sky'!M50</f>
        <v>311.76581692000002</v>
      </c>
      <c r="N50" s="31">
        <f>'Electric lighting'!$C19+'Clear Sky'!N50</f>
        <v>414.57339228000001</v>
      </c>
      <c r="O50" s="31">
        <f>'Electric lighting'!$C19+'Clear Sky'!O50</f>
        <v>868.83372271999997</v>
      </c>
      <c r="P50" s="31">
        <f>'Electric lighting'!$C19+'Clear Sky'!P50</f>
        <v>621.73909143999992</v>
      </c>
      <c r="Q50" s="31">
        <f>'Electric lighting'!$C19+'Clear Sky'!Q50</f>
        <v>384.50708230000004</v>
      </c>
      <c r="R50" s="31">
        <f>'Electric lighting'!$C19+'Clear Sky'!R50</f>
        <v>452.92731936000001</v>
      </c>
      <c r="S50" s="31">
        <f>'Electric lighting'!$C19+'Clear Sky'!S50</f>
        <v>834.40254370000002</v>
      </c>
      <c r="T50" s="31">
        <f>'Electric lighting'!$C19+'Clear Sky'!T50</f>
        <v>633.39121206000004</v>
      </c>
      <c r="U50" s="31">
        <f>'Electric lighting'!$C19+'Clear Sky'!U50</f>
        <v>260.89726646000003</v>
      </c>
      <c r="V50" s="31">
        <f>'Electric lighting'!$C19+'Clear Sky'!V50</f>
        <v>349.27463260000002</v>
      </c>
      <c r="W50" s="31">
        <f>'Electric lighting'!$C19+'Clear Sky'!W50</f>
        <v>489.92327108000006</v>
      </c>
      <c r="X50" s="31">
        <f>'Electric lighting'!$C19+'Clear Sky'!X50</f>
        <v>802.35515853999993</v>
      </c>
      <c r="Y50" s="31">
        <f>'Clear Sky'!Y50</f>
        <v>725.99362752000013</v>
      </c>
      <c r="Z50" s="31">
        <f>'Clear Sky'!Z50</f>
        <v>828.13018624000006</v>
      </c>
      <c r="AA50" s="31">
        <f>'Electric lighting'!$C19+'Clear Sky'!AA50</f>
        <v>502.19885384000003</v>
      </c>
      <c r="AB50" s="31">
        <f>'Electric lighting'!$C19+'Clear Sky'!AB50</f>
        <v>676.93537314000002</v>
      </c>
      <c r="AC50" s="31">
        <f>'Electric lighting'!$C19+'Clear Sky'!AC50</f>
        <v>675.14116450000006</v>
      </c>
      <c r="AD50" s="31">
        <f>'Electric lighting'!$C19+'Clear Sky'!AD50</f>
        <v>605.70181185999991</v>
      </c>
      <c r="AE50" s="31">
        <f>'Electric lighting'!$C19+'Clear Sky'!AE50</f>
        <v>329.69277646</v>
      </c>
    </row>
    <row r="51" spans="1:31" x14ac:dyDescent="0.3">
      <c r="A51" s="73" t="s">
        <v>21</v>
      </c>
      <c r="B51" s="31">
        <f>'Electric lighting'!$C20+'Clear Sky'!B51</f>
        <v>87.118760894000005</v>
      </c>
      <c r="C51" s="31">
        <f>'Electric lighting'!$C20+'Clear Sky'!C51</f>
        <v>109.73410500200001</v>
      </c>
      <c r="D51" s="31">
        <f>'Electric lighting'!$C20+'Clear Sky'!D51</f>
        <v>166.53447697999999</v>
      </c>
      <c r="E51" s="31">
        <f>'Electric lighting'!$C20+'Clear Sky'!E51</f>
        <v>283.79572178000001</v>
      </c>
      <c r="F51" s="31">
        <f>'Electric lighting'!$C20+'Clear Sky'!F51</f>
        <v>304.51272648000003</v>
      </c>
      <c r="G51" s="31">
        <f>'Electric lighting'!$C20+'Clear Sky'!G51</f>
        <v>284.11836774</v>
      </c>
      <c r="H51" s="31">
        <f>'Electric lighting'!$C20+'Clear Sky'!H51</f>
        <v>189.62159796</v>
      </c>
      <c r="I51" s="31">
        <f>'Electric lighting'!$C20+'Clear Sky'!I51</f>
        <v>63.9</v>
      </c>
      <c r="J51" s="31">
        <f>'Electric lighting'!$C20+'Clear Sky'!J51</f>
        <v>63.9</v>
      </c>
      <c r="K51" s="31">
        <f>'Electric lighting'!$C20+'Clear Sky'!K51</f>
        <v>63.9</v>
      </c>
      <c r="L51" s="31">
        <f>'Electric lighting'!$C20+'Clear Sky'!L51</f>
        <v>140.54625070200001</v>
      </c>
      <c r="M51" s="31">
        <f>'Electric lighting'!$C20+'Clear Sky'!M51</f>
        <v>188.65112384</v>
      </c>
      <c r="N51" s="31">
        <f>'Electric lighting'!$C20+'Clear Sky'!N51</f>
        <v>392.30277189999998</v>
      </c>
      <c r="O51" s="31">
        <f>'Electric lighting'!$C20+'Clear Sky'!O51</f>
        <v>641.20682925999995</v>
      </c>
      <c r="P51" s="31">
        <f>'Electric lighting'!$C20+'Clear Sky'!P51</f>
        <v>535.63022330000001</v>
      </c>
      <c r="Q51" s="31">
        <f>'Electric lighting'!$C20+'Clear Sky'!Q51</f>
        <v>298.50310579999996</v>
      </c>
      <c r="R51" s="31">
        <f>'Electric lighting'!$C20+'Clear Sky'!R51</f>
        <v>266.2249228</v>
      </c>
      <c r="S51" s="31">
        <f>'Electric lighting'!$C20+'Clear Sky'!S51</f>
        <v>327.44395928</v>
      </c>
      <c r="T51" s="31">
        <f>'Electric lighting'!$C20+'Clear Sky'!T51</f>
        <v>237.91088292000003</v>
      </c>
      <c r="U51" s="31">
        <f>'Electric lighting'!$C20+'Clear Sky'!U51</f>
        <v>130.33320171600002</v>
      </c>
      <c r="V51" s="31">
        <f>'Electric lighting'!$C20+'Clear Sky'!V51</f>
        <v>252.47188966000002</v>
      </c>
      <c r="W51" s="31">
        <f>'Electric lighting'!$C20+'Clear Sky'!W51</f>
        <v>357.31959835999999</v>
      </c>
      <c r="X51" s="31">
        <f>'Electric lighting'!$C20+'Clear Sky'!X51</f>
        <v>627.43540838000001</v>
      </c>
      <c r="Y51" s="31">
        <f>'Clear Sky'!Y51</f>
        <v>626.35608042000001</v>
      </c>
      <c r="Z51" s="31">
        <f>'Clear Sky'!Z51</f>
        <v>572.55128868000008</v>
      </c>
      <c r="AA51" s="31">
        <f>'Electric lighting'!$C20+'Clear Sky'!AA51</f>
        <v>429.59174991999998</v>
      </c>
      <c r="AB51" s="31">
        <f>'Electric lighting'!$C20+'Clear Sky'!AB51</f>
        <v>272.8349983</v>
      </c>
      <c r="AC51" s="31">
        <f>'Electric lighting'!$C20+'Clear Sky'!AC51</f>
        <v>415.65837199999999</v>
      </c>
      <c r="AD51" s="31">
        <f>'Electric lighting'!$C20+'Clear Sky'!AD51</f>
        <v>721.00146866</v>
      </c>
      <c r="AE51" s="31">
        <f>'Electric lighting'!$C20+'Clear Sky'!AE51</f>
        <v>268.55328170000001</v>
      </c>
    </row>
    <row r="52" spans="1:31" x14ac:dyDescent="0.3">
      <c r="A52" s="73" t="s">
        <v>22</v>
      </c>
      <c r="B52" s="31">
        <f>'Electric lighting'!$C21+'Clear Sky'!B52</f>
        <v>74.218687345999996</v>
      </c>
      <c r="C52" s="31">
        <f>'Electric lighting'!$C21+'Clear Sky'!C52</f>
        <v>110.83376828199999</v>
      </c>
      <c r="D52" s="31">
        <f>'Electric lighting'!$C21+'Clear Sky'!D52</f>
        <v>125.509811622</v>
      </c>
      <c r="E52" s="31">
        <f>'Electric lighting'!$C21+'Clear Sky'!E52</f>
        <v>301.79308406000001</v>
      </c>
      <c r="F52" s="31">
        <f>'Electric lighting'!$C21+'Clear Sky'!F52</f>
        <v>277.07661003999999</v>
      </c>
      <c r="G52" s="31">
        <f>'Electric lighting'!$C21+'Clear Sky'!G52</f>
        <v>227.66956788000002</v>
      </c>
      <c r="H52" s="31">
        <f>'Electric lighting'!$C21+'Clear Sky'!H52</f>
        <v>160.79770533999999</v>
      </c>
      <c r="I52" s="31">
        <f>'Electric lighting'!$C21+'Clear Sky'!I52</f>
        <v>57</v>
      </c>
      <c r="J52" s="31">
        <f>'Electric lighting'!$C21+'Clear Sky'!J52</f>
        <v>57</v>
      </c>
      <c r="K52" s="31">
        <f>'Electric lighting'!$C21+'Clear Sky'!K52</f>
        <v>57</v>
      </c>
      <c r="L52" s="31">
        <f>'Electric lighting'!$C21+'Clear Sky'!L52</f>
        <v>147.27589576600002</v>
      </c>
      <c r="M52" s="31">
        <f>'Electric lighting'!$C21+'Clear Sky'!M52</f>
        <v>136.973109174</v>
      </c>
      <c r="N52" s="31">
        <f>'Electric lighting'!$C21+'Clear Sky'!N52</f>
        <v>270.73229626</v>
      </c>
      <c r="O52" s="31">
        <f>'Electric lighting'!$C21+'Clear Sky'!O52</f>
        <v>469.01608294000005</v>
      </c>
      <c r="P52" s="31">
        <f>'Electric lighting'!$C21+'Clear Sky'!P52</f>
        <v>414.48194103999998</v>
      </c>
      <c r="Q52" s="31">
        <f>'Electric lighting'!$C21+'Clear Sky'!Q52</f>
        <v>280.07960878</v>
      </c>
      <c r="R52" s="31">
        <f>'Electric lighting'!$C21+'Clear Sky'!R52</f>
        <v>243.13048692000001</v>
      </c>
      <c r="S52" s="31">
        <f>'Electric lighting'!$C21+'Clear Sky'!S52</f>
        <v>328.24597668000001</v>
      </c>
      <c r="T52" s="31">
        <f>'Electric lighting'!$C21+'Clear Sky'!T52</f>
        <v>163.13158962</v>
      </c>
      <c r="U52" s="31">
        <f>'Electric lighting'!$C21+'Clear Sky'!U52</f>
        <v>102.15817892600001</v>
      </c>
      <c r="V52" s="31">
        <f>'Electric lighting'!$C21+'Clear Sky'!V52</f>
        <v>200.01775838</v>
      </c>
      <c r="W52" s="31">
        <f>'Electric lighting'!$C21+'Clear Sky'!W52</f>
        <v>329.07976558000001</v>
      </c>
      <c r="X52" s="31">
        <f>'Electric lighting'!$C21+'Clear Sky'!X52</f>
        <v>576.49178918000007</v>
      </c>
      <c r="Y52" s="31">
        <f>'Clear Sky'!Y52</f>
        <v>388.92108150000001</v>
      </c>
      <c r="Z52" s="31">
        <f>'Clear Sky'!Z52</f>
        <v>546.50392271999999</v>
      </c>
      <c r="AA52" s="31">
        <f>'Electric lighting'!$C21+'Clear Sky'!AA52</f>
        <v>406.97258729999999</v>
      </c>
      <c r="AB52" s="31">
        <f>'Electric lighting'!$C21+'Clear Sky'!AB52</f>
        <v>189.65350420000001</v>
      </c>
      <c r="AC52" s="31">
        <f>'Electric lighting'!$C21+'Clear Sky'!AC52</f>
        <v>270.31236738000001</v>
      </c>
      <c r="AD52" s="31">
        <f>'Electric lighting'!$C21+'Clear Sky'!AD52</f>
        <v>355.26689648000001</v>
      </c>
      <c r="AE52" s="31">
        <f>'Electric lighting'!$C21+'Clear Sky'!AE52</f>
        <v>209.7070104</v>
      </c>
    </row>
    <row r="53" spans="1:31" x14ac:dyDescent="0.3">
      <c r="A53" s="73" t="s">
        <v>23</v>
      </c>
      <c r="B53" s="31">
        <f>'Electric lighting'!$C22+'Clear Sky'!B53</f>
        <v>65.246669303999994</v>
      </c>
      <c r="C53" s="31">
        <f>'Electric lighting'!$C22+'Clear Sky'!C53</f>
        <v>89.477081986000002</v>
      </c>
      <c r="D53" s="31">
        <f>'Electric lighting'!$C22+'Clear Sky'!D53</f>
        <v>96.171061739999999</v>
      </c>
      <c r="E53" s="31">
        <f>'Electric lighting'!$C22+'Clear Sky'!E53</f>
        <v>247.21583856000001</v>
      </c>
      <c r="F53" s="31">
        <f>'Electric lighting'!$C22+'Clear Sky'!F53</f>
        <v>191.61964616</v>
      </c>
      <c r="G53" s="31">
        <f>'Electric lighting'!$C22+'Clear Sky'!G53</f>
        <v>171.5976618</v>
      </c>
      <c r="H53" s="31">
        <f>'Electric lighting'!$C22+'Clear Sky'!H53</f>
        <v>124.14326175799999</v>
      </c>
      <c r="I53" s="31">
        <f>'Electric lighting'!$C22+'Clear Sky'!I53</f>
        <v>53.1</v>
      </c>
      <c r="J53" s="31">
        <f>'Electric lighting'!$C22+'Clear Sky'!J53</f>
        <v>53.1</v>
      </c>
      <c r="K53" s="31">
        <f>'Electric lighting'!$C22+'Clear Sky'!K53</f>
        <v>53.1</v>
      </c>
      <c r="L53" s="31">
        <f>'Electric lighting'!$C22+'Clear Sky'!L53</f>
        <v>105.88621964000001</v>
      </c>
      <c r="M53" s="31">
        <f>'Electric lighting'!$C22+'Clear Sky'!M53</f>
        <v>167.4776305</v>
      </c>
      <c r="N53" s="31">
        <f>'Electric lighting'!$C22+'Clear Sky'!N53</f>
        <v>304.40859404000003</v>
      </c>
      <c r="O53" s="31">
        <f>'Electric lighting'!$C22+'Clear Sky'!O53</f>
        <v>487.43001304000006</v>
      </c>
      <c r="P53" s="31">
        <f>'Electric lighting'!$C22+'Clear Sky'!P53</f>
        <v>363.71213526000003</v>
      </c>
      <c r="Q53" s="31">
        <f>'Electric lighting'!$C22+'Clear Sky'!Q53</f>
        <v>236.17169090000002</v>
      </c>
      <c r="R53" s="31">
        <f>'Electric lighting'!$C22+'Clear Sky'!R53</f>
        <v>245.46818804</v>
      </c>
      <c r="S53" s="31">
        <f>'Electric lighting'!$C22+'Clear Sky'!S53</f>
        <v>319.41652250000004</v>
      </c>
      <c r="T53" s="31">
        <f>'Electric lighting'!$C22+'Clear Sky'!T53</f>
        <v>150.80094670000003</v>
      </c>
      <c r="U53" s="31">
        <f>'Electric lighting'!$C22+'Clear Sky'!U53</f>
        <v>98.620879362000011</v>
      </c>
      <c r="V53" s="31">
        <f>'Electric lighting'!$C22+'Clear Sky'!V53</f>
        <v>173.22991339999999</v>
      </c>
      <c r="W53" s="31">
        <f>'Electric lighting'!$C22+'Clear Sky'!W53</f>
        <v>244.20260428</v>
      </c>
      <c r="X53" s="31">
        <f>'Electric lighting'!$C22+'Clear Sky'!X53</f>
        <v>623.69448894000004</v>
      </c>
      <c r="Y53" s="31">
        <f>'Clear Sky'!Y53</f>
        <v>336.58160242000002</v>
      </c>
      <c r="Z53" s="31">
        <f>'Clear Sky'!Z53</f>
        <v>448.65388134</v>
      </c>
      <c r="AA53" s="31">
        <f>'Electric lighting'!$C22+'Clear Sky'!AA53</f>
        <v>279.84067121999999</v>
      </c>
      <c r="AB53" s="31">
        <f>'Electric lighting'!$C22+'Clear Sky'!AB53</f>
        <v>223.0244568</v>
      </c>
      <c r="AC53" s="31">
        <f>'Electric lighting'!$C22+'Clear Sky'!AC53</f>
        <v>265.18111343999999</v>
      </c>
      <c r="AD53" s="31">
        <f>'Electric lighting'!$C22+'Clear Sky'!AD53</f>
        <v>347.38436562000004</v>
      </c>
      <c r="AE53" s="31">
        <f>'Electric lighting'!$C22+'Clear Sky'!AE53</f>
        <v>154.98637676000001</v>
      </c>
    </row>
    <row r="54" spans="1:31" x14ac:dyDescent="0.3">
      <c r="A54" s="73" t="s">
        <v>26</v>
      </c>
      <c r="B54" s="31">
        <f>'Electric lighting'!$C23+'Clear Sky'!B54</f>
        <v>115.38481626400001</v>
      </c>
      <c r="C54" s="31">
        <f>'Electric lighting'!$C23+'Clear Sky'!C54</f>
        <v>289.87198694000006</v>
      </c>
      <c r="D54" s="31">
        <f>'Electric lighting'!$C23+'Clear Sky'!D54</f>
        <v>428.52677846000006</v>
      </c>
      <c r="E54" s="31">
        <f>'Electric lighting'!$C23+'Clear Sky'!E54</f>
        <v>716.03512602000001</v>
      </c>
      <c r="F54" s="31">
        <f>'Electric lighting'!$C23+'Clear Sky'!F54</f>
        <v>556.07564676000004</v>
      </c>
      <c r="G54" s="31">
        <f>'Electric lighting'!$C23+'Clear Sky'!G54</f>
        <v>595.28836281999997</v>
      </c>
      <c r="H54" s="31">
        <f>'Electric lighting'!$C23+'Clear Sky'!H54</f>
        <v>512.30739076000009</v>
      </c>
      <c r="I54" s="31">
        <f>'Electric lighting'!$C23+'Clear Sky'!I54</f>
        <v>70.900000000000006</v>
      </c>
      <c r="J54" s="31">
        <f>'Electric lighting'!$C23+'Clear Sky'!J54</f>
        <v>70.900000000000006</v>
      </c>
      <c r="K54" s="31">
        <f>'Electric lighting'!$C23+'Clear Sky'!K54</f>
        <v>70.900000000000006</v>
      </c>
      <c r="L54" s="31">
        <f>'Electric lighting'!$C23+'Clear Sky'!L54</f>
        <v>497.02627301999996</v>
      </c>
      <c r="M54" s="31">
        <f>'Electric lighting'!$C23+'Clear Sky'!M54</f>
        <v>643.13380577999999</v>
      </c>
      <c r="N54" s="31">
        <f>'Electric lighting'!$C23+'Clear Sky'!N54</f>
        <v>883.23330597999995</v>
      </c>
      <c r="O54" s="31">
        <f>'Electric lighting'!$C23+'Clear Sky'!O54</f>
        <v>1516.4961114000002</v>
      </c>
      <c r="P54" s="31">
        <f>'Electric lighting'!$C23+'Clear Sky'!P54</f>
        <v>1111.3372062000001</v>
      </c>
      <c r="Q54" s="31">
        <f>'Electric lighting'!$C23+'Clear Sky'!Q54</f>
        <v>872.00401280000005</v>
      </c>
      <c r="R54" s="31">
        <f>'Electric lighting'!$C23+'Clear Sky'!R54</f>
        <v>803.43667382000001</v>
      </c>
      <c r="S54" s="31">
        <f>'Electric lighting'!$C23+'Clear Sky'!S54</f>
        <v>1128.4740364000002</v>
      </c>
      <c r="T54" s="31">
        <f>'Electric lighting'!$C23+'Clear Sky'!T54</f>
        <v>606.61403311999993</v>
      </c>
      <c r="U54" s="31">
        <f>'Electric lighting'!$C23+'Clear Sky'!U54</f>
        <v>278.18535534</v>
      </c>
      <c r="V54" s="31">
        <f>'Electric lighting'!$C23+'Clear Sky'!V54</f>
        <v>742.2119308</v>
      </c>
      <c r="W54" s="31">
        <f>'Electric lighting'!$C23+'Clear Sky'!W54</f>
        <v>1034.8369614000001</v>
      </c>
      <c r="X54" s="31">
        <f>'Electric lighting'!$C23+'Clear Sky'!X54</f>
        <v>1668.7221420000001</v>
      </c>
      <c r="Y54" s="31">
        <f>'Clear Sky'!Y54</f>
        <v>1351.9545074000002</v>
      </c>
      <c r="Z54" s="31">
        <f>'Clear Sky'!Z54</f>
        <v>1379.7716253999999</v>
      </c>
      <c r="AA54" s="31">
        <f>'Electric lighting'!$C23+'Clear Sky'!AA54</f>
        <v>970.54300566000006</v>
      </c>
      <c r="AB54" s="31">
        <f>'Electric lighting'!$C23+'Clear Sky'!AB54</f>
        <v>1102.357105</v>
      </c>
      <c r="AC54" s="31">
        <f>'Electric lighting'!$C23+'Clear Sky'!AC54</f>
        <v>1191.1227876</v>
      </c>
      <c r="AD54" s="31">
        <f>'Electric lighting'!$C23+'Clear Sky'!AD54</f>
        <v>1668.9630848000002</v>
      </c>
      <c r="AE54" s="31">
        <f>'Electric lighting'!$C23+'Clear Sky'!AE54</f>
        <v>694.46377075999999</v>
      </c>
    </row>
    <row r="55" spans="1:31" x14ac:dyDescent="0.3">
      <c r="A55" s="73" t="s">
        <v>27</v>
      </c>
      <c r="B55" s="31">
        <f>'Electric lighting'!$C24+'Clear Sky'!B55</f>
        <v>115.08651052799999</v>
      </c>
      <c r="C55" s="31">
        <f>'Electric lighting'!$C24+'Clear Sky'!C55</f>
        <v>242.97454657999998</v>
      </c>
      <c r="D55" s="31">
        <f>'Electric lighting'!$C24+'Clear Sky'!D55</f>
        <v>381.79953792000003</v>
      </c>
      <c r="E55" s="31">
        <f>'Electric lighting'!$C24+'Clear Sky'!E55</f>
        <v>610.34637434000001</v>
      </c>
      <c r="F55" s="31">
        <f>'Electric lighting'!$C24+'Clear Sky'!F55</f>
        <v>677.09341763999998</v>
      </c>
      <c r="G55" s="31">
        <f>'Electric lighting'!$C24+'Clear Sky'!G55</f>
        <v>813.15571897999996</v>
      </c>
      <c r="H55" s="31">
        <f>'Electric lighting'!$C24+'Clear Sky'!H55</f>
        <v>707.38672109999993</v>
      </c>
      <c r="I55" s="31">
        <f>'Electric lighting'!$C24+'Clear Sky'!I55</f>
        <v>73.3</v>
      </c>
      <c r="J55" s="31">
        <f>'Electric lighting'!$C24+'Clear Sky'!J55</f>
        <v>73.3</v>
      </c>
      <c r="K55" s="31">
        <f>'Electric lighting'!$C24+'Clear Sky'!K55</f>
        <v>73.3</v>
      </c>
      <c r="L55" s="31">
        <f>'Electric lighting'!$C24+'Clear Sky'!L55</f>
        <v>424.92920492000002</v>
      </c>
      <c r="M55" s="31">
        <f>'Electric lighting'!$C24+'Clear Sky'!M55</f>
        <v>616.42211842000006</v>
      </c>
      <c r="N55" s="31">
        <f>'Electric lighting'!$C24+'Clear Sky'!N55</f>
        <v>763.63083224000002</v>
      </c>
      <c r="O55" s="31">
        <f>'Electric lighting'!$C24+'Clear Sky'!O55</f>
        <v>1149.150363</v>
      </c>
      <c r="P55" s="31">
        <f>'Electric lighting'!$C24+'Clear Sky'!P55</f>
        <v>927.50037836000001</v>
      </c>
      <c r="Q55" s="31">
        <f>'Electric lighting'!$C24+'Clear Sky'!Q55</f>
        <v>732.28408338000008</v>
      </c>
      <c r="R55" s="31">
        <f>'Electric lighting'!$C24+'Clear Sky'!R55</f>
        <v>917.78494871999999</v>
      </c>
      <c r="S55" s="31">
        <f>'Electric lighting'!$C24+'Clear Sky'!S55</f>
        <v>1184.9539196000001</v>
      </c>
      <c r="T55" s="31">
        <f>'Electric lighting'!$C24+'Clear Sky'!T55</f>
        <v>509.71806320000002</v>
      </c>
      <c r="U55" s="31">
        <f>'Electric lighting'!$C24+'Clear Sky'!U55</f>
        <v>411.82907241999999</v>
      </c>
      <c r="V55" s="31">
        <f>'Electric lighting'!$C24+'Clear Sky'!V55</f>
        <v>643.41939683999999</v>
      </c>
      <c r="W55" s="31">
        <f>'Electric lighting'!$C24+'Clear Sky'!W55</f>
        <v>747.05532629999993</v>
      </c>
      <c r="X55" s="31">
        <f>'Electric lighting'!$C24+'Clear Sky'!X55</f>
        <v>1144.6394790000002</v>
      </c>
      <c r="Y55" s="31">
        <f>'Clear Sky'!Y55</f>
        <v>938.86170000000004</v>
      </c>
      <c r="Z55" s="31">
        <f>'Clear Sky'!Z55</f>
        <v>1241.6190094000001</v>
      </c>
      <c r="AA55" s="31">
        <f>'Electric lighting'!$C24+'Clear Sky'!AA55</f>
        <v>970.06672833999994</v>
      </c>
      <c r="AB55" s="31">
        <f>'Electric lighting'!$C24+'Clear Sky'!AB55</f>
        <v>919.72508173999995</v>
      </c>
      <c r="AC55" s="31">
        <f>'Electric lighting'!$C24+'Clear Sky'!AC55</f>
        <v>823.00439180000001</v>
      </c>
      <c r="AD55" s="31">
        <f>'Electric lighting'!$C24+'Clear Sky'!AD55</f>
        <v>1125.4655046</v>
      </c>
      <c r="AE55" s="31">
        <f>'Electric lighting'!$C24+'Clear Sky'!AE55</f>
        <v>476.57529410000001</v>
      </c>
    </row>
    <row r="56" spans="1:31" ht="15" thickBot="1" x14ac:dyDescent="0.35">
      <c r="A56" s="75" t="s">
        <v>28</v>
      </c>
      <c r="B56" s="31">
        <f>'Electric lighting'!$C25+'Clear Sky'!B56</f>
        <v>107.21020455800002</v>
      </c>
      <c r="C56" s="31">
        <f>'Electric lighting'!$C25+'Clear Sky'!C56</f>
        <v>221.73302574000002</v>
      </c>
      <c r="D56" s="31">
        <f>'Electric lighting'!$C25+'Clear Sky'!D56</f>
        <v>193.45766352000001</v>
      </c>
      <c r="E56" s="31">
        <f>'Electric lighting'!$C25+'Clear Sky'!E56</f>
        <v>392.95803018000004</v>
      </c>
      <c r="F56" s="31">
        <f>'Electric lighting'!$C25+'Clear Sky'!F56</f>
        <v>560.97994466</v>
      </c>
      <c r="G56" s="31">
        <f>'Electric lighting'!$C25+'Clear Sky'!G56</f>
        <v>564.97370744</v>
      </c>
      <c r="H56" s="31">
        <f>'Electric lighting'!$C25+'Clear Sky'!H56</f>
        <v>635.75264770000001</v>
      </c>
      <c r="I56" s="31">
        <f>'Electric lighting'!$C25+'Clear Sky'!I56</f>
        <v>63.1</v>
      </c>
      <c r="J56" s="31">
        <f>'Electric lighting'!$C25+'Clear Sky'!J56</f>
        <v>63.1</v>
      </c>
      <c r="K56" s="31">
        <f>'Electric lighting'!$C25+'Clear Sky'!K56</f>
        <v>63.1</v>
      </c>
      <c r="L56" s="31">
        <f>'Electric lighting'!$C25+'Clear Sky'!L56</f>
        <v>270.95564702000001</v>
      </c>
      <c r="M56" s="31">
        <f>'Electric lighting'!$C25+'Clear Sky'!M56</f>
        <v>483.65786752000002</v>
      </c>
      <c r="N56" s="31">
        <f>'Electric lighting'!$C25+'Clear Sky'!N56</f>
        <v>651.08684532000007</v>
      </c>
      <c r="O56" s="31">
        <f>'Electric lighting'!$C25+'Clear Sky'!O56</f>
        <v>1118.9901542</v>
      </c>
      <c r="P56" s="31">
        <f>'Electric lighting'!$C25+'Clear Sky'!P56</f>
        <v>778.36533232000011</v>
      </c>
      <c r="Q56" s="31">
        <f>'Electric lighting'!$C25+'Clear Sky'!Q56</f>
        <v>772.10335576000011</v>
      </c>
      <c r="R56" s="31">
        <f>'Electric lighting'!$C25+'Clear Sky'!R56</f>
        <v>779.58118766000007</v>
      </c>
      <c r="S56" s="31">
        <f>'Electric lighting'!$C25+'Clear Sky'!S56</f>
        <v>1487.4786521999999</v>
      </c>
      <c r="T56" s="31">
        <f>'Electric lighting'!$C25+'Clear Sky'!T56</f>
        <v>600.35398370000007</v>
      </c>
      <c r="U56" s="31">
        <f>'Electric lighting'!$C25+'Clear Sky'!U56</f>
        <v>239.52474934</v>
      </c>
      <c r="V56" s="31">
        <f>'Electric lighting'!$C25+'Clear Sky'!V56</f>
        <v>608.36515064000014</v>
      </c>
      <c r="W56" s="31">
        <f>'Electric lighting'!$C25+'Clear Sky'!W56</f>
        <v>687.29293944000005</v>
      </c>
      <c r="X56" s="31">
        <f>'Electric lighting'!$C25+'Clear Sky'!X56</f>
        <v>1065.363171</v>
      </c>
      <c r="Y56" s="31">
        <f>'Clear Sky'!Y56</f>
        <v>944.2041084</v>
      </c>
      <c r="Z56" s="31">
        <f>'Clear Sky'!Z56</f>
        <v>956.15704520000008</v>
      </c>
      <c r="AA56" s="31">
        <f>'Electric lighting'!$C25+'Clear Sky'!AA56</f>
        <v>727.85846779999997</v>
      </c>
      <c r="AB56" s="31">
        <f>'Electric lighting'!$C25+'Clear Sky'!AB56</f>
        <v>749.43888106000009</v>
      </c>
      <c r="AC56" s="31">
        <f>'Electric lighting'!$C25+'Clear Sky'!AC56</f>
        <v>944.05526470000007</v>
      </c>
      <c r="AD56" s="31">
        <f>'Electric lighting'!$C25+'Clear Sky'!AD56</f>
        <v>766.74944370000003</v>
      </c>
      <c r="AE56" s="31">
        <f>'Electric lighting'!$C25+'Clear Sky'!AE56</f>
        <v>432.95091178000001</v>
      </c>
    </row>
    <row r="57" spans="1:31" ht="15" thickTop="1" x14ac:dyDescent="0.3">
      <c r="A57" s="74" t="s">
        <v>29</v>
      </c>
      <c r="B57" s="31">
        <f>'Electric lighting'!$C26+'Clear Sky'!B57</f>
        <v>90.790127302000002</v>
      </c>
      <c r="C57" s="31">
        <f>'Electric lighting'!$C26+'Clear Sky'!C57</f>
        <v>181.39984659999999</v>
      </c>
      <c r="D57" s="31">
        <f>'Electric lighting'!$C26+'Clear Sky'!D57</f>
        <v>234.61767993999999</v>
      </c>
      <c r="E57" s="31">
        <f>'Electric lighting'!$C26+'Clear Sky'!E57</f>
        <v>359.92822586</v>
      </c>
      <c r="F57" s="31">
        <f>'Electric lighting'!$C26+'Clear Sky'!F57</f>
        <v>326.27331744000003</v>
      </c>
      <c r="G57" s="31">
        <f>'Electric lighting'!$C26+'Clear Sky'!G57</f>
        <v>547.25853546000008</v>
      </c>
      <c r="H57" s="31">
        <f>'Electric lighting'!$C26+'Clear Sky'!H57</f>
        <v>156.67295588000002</v>
      </c>
      <c r="I57" s="31">
        <f>'Electric lighting'!$C26+'Clear Sky'!I57</f>
        <v>59.5</v>
      </c>
      <c r="J57" s="31">
        <f>'Electric lighting'!$C26+'Clear Sky'!J57</f>
        <v>59.5</v>
      </c>
      <c r="K57" s="31">
        <f>'Electric lighting'!$C26+'Clear Sky'!K57</f>
        <v>59.5</v>
      </c>
      <c r="L57" s="31">
        <f>'Electric lighting'!$C26+'Clear Sky'!L57</f>
        <v>230.88134552</v>
      </c>
      <c r="M57" s="31">
        <f>'Electric lighting'!$C26+'Clear Sky'!M57</f>
        <v>336.4791472</v>
      </c>
      <c r="N57" s="31">
        <f>'Electric lighting'!$C26+'Clear Sky'!N57</f>
        <v>470.86825477999997</v>
      </c>
      <c r="O57" s="31">
        <f>'Electric lighting'!$C26+'Clear Sky'!O57</f>
        <v>847.89844678000009</v>
      </c>
      <c r="P57" s="31">
        <f>'Electric lighting'!$C26+'Clear Sky'!P57</f>
        <v>726.98329535999994</v>
      </c>
      <c r="Q57" s="31">
        <f>'Electric lighting'!$C26+'Clear Sky'!Q57</f>
        <v>780.96254418000012</v>
      </c>
      <c r="R57" s="31">
        <f>'Electric lighting'!$C26+'Clear Sky'!R57</f>
        <v>596.55570408000006</v>
      </c>
      <c r="S57" s="31">
        <f>'Electric lighting'!$C26+'Clear Sky'!S57</f>
        <v>915.86632731999998</v>
      </c>
      <c r="T57" s="31">
        <f>'Electric lighting'!$C26+'Clear Sky'!T57</f>
        <v>738.16575868000007</v>
      </c>
      <c r="U57" s="31">
        <f>'Electric lighting'!$C26+'Clear Sky'!U57</f>
        <v>191.22161715999999</v>
      </c>
      <c r="V57" s="31">
        <f>'Electric lighting'!$C26+'Clear Sky'!V57</f>
        <v>328.81979298000005</v>
      </c>
      <c r="W57" s="31">
        <f>'Electric lighting'!$C26+'Clear Sky'!W57</f>
        <v>483.98224601999999</v>
      </c>
      <c r="X57" s="31">
        <f>'Electric lighting'!$C26+'Clear Sky'!X57</f>
        <v>801.47737432000008</v>
      </c>
      <c r="Y57" s="31">
        <f>'Clear Sky'!Y57</f>
        <v>864.43093646000011</v>
      </c>
      <c r="Z57" s="31">
        <f>'Clear Sky'!Z57</f>
        <v>982.61636900000008</v>
      </c>
      <c r="AA57" s="31">
        <f>'Electric lighting'!$C26+'Clear Sky'!AA57</f>
        <v>543.34710989999996</v>
      </c>
      <c r="AB57" s="31">
        <f>'Electric lighting'!$C26+'Clear Sky'!AB57</f>
        <v>583.35638648000008</v>
      </c>
      <c r="AC57" s="31">
        <f>'Electric lighting'!$C26+'Clear Sky'!AC57</f>
        <v>759.04145954000001</v>
      </c>
      <c r="AD57" s="31">
        <f>'Electric lighting'!$C26+'Clear Sky'!AD57</f>
        <v>571.00263317999998</v>
      </c>
      <c r="AE57" s="31">
        <f>'Electric lighting'!$C26+'Clear Sky'!AE57</f>
        <v>459.03678576000004</v>
      </c>
    </row>
    <row r="58" spans="1:31" x14ac:dyDescent="0.3">
      <c r="A58" s="73" t="s">
        <v>30</v>
      </c>
      <c r="B58" s="31">
        <f>'Electric lighting'!$C27+'Clear Sky'!B58</f>
        <v>71.305339791999998</v>
      </c>
      <c r="C58" s="31">
        <f>'Electric lighting'!$C27+'Clear Sky'!C58</f>
        <v>114.42411907600001</v>
      </c>
      <c r="D58" s="31">
        <f>'Electric lighting'!$C27+'Clear Sky'!D58</f>
        <v>181.95402719999998</v>
      </c>
      <c r="E58" s="31">
        <f>'Electric lighting'!$C27+'Clear Sky'!E58</f>
        <v>223.40778304000003</v>
      </c>
      <c r="F58" s="31">
        <f>'Electric lighting'!$C27+'Clear Sky'!F58</f>
        <v>348.09015666000005</v>
      </c>
      <c r="G58" s="31">
        <f>'Electric lighting'!$C27+'Clear Sky'!G58</f>
        <v>379.74632679999996</v>
      </c>
      <c r="H58" s="31">
        <f>'Electric lighting'!$C27+'Clear Sky'!H58</f>
        <v>210.30393676</v>
      </c>
      <c r="I58" s="31">
        <f>'Electric lighting'!$C27+'Clear Sky'!I58</f>
        <v>55.7</v>
      </c>
      <c r="J58" s="31">
        <f>'Electric lighting'!$C27+'Clear Sky'!J58</f>
        <v>55.7</v>
      </c>
      <c r="K58" s="31">
        <f>'Electric lighting'!$C27+'Clear Sky'!K58</f>
        <v>55.7</v>
      </c>
      <c r="L58" s="31">
        <f>'Electric lighting'!$C27+'Clear Sky'!L58</f>
        <v>145.67452704800002</v>
      </c>
      <c r="M58" s="31">
        <f>'Electric lighting'!$C27+'Clear Sky'!M58</f>
        <v>173.19901730000001</v>
      </c>
      <c r="N58" s="31">
        <f>'Electric lighting'!$C27+'Clear Sky'!N58</f>
        <v>425.73460802000005</v>
      </c>
      <c r="O58" s="31">
        <f>'Electric lighting'!$C27+'Clear Sky'!O58</f>
        <v>726.61509982000007</v>
      </c>
      <c r="P58" s="31">
        <f>'Electric lighting'!$C27+'Clear Sky'!P58</f>
        <v>536.26684578000004</v>
      </c>
      <c r="Q58" s="31">
        <f>'Electric lighting'!$C27+'Clear Sky'!Q58</f>
        <v>417.62597700000003</v>
      </c>
      <c r="R58" s="31">
        <f>'Electric lighting'!$C27+'Clear Sky'!R58</f>
        <v>368.22427905999996</v>
      </c>
      <c r="S58" s="31">
        <f>'Electric lighting'!$C27+'Clear Sky'!S58</f>
        <v>415.77823558</v>
      </c>
      <c r="T58" s="31">
        <f>'Electric lighting'!$C27+'Clear Sky'!T58</f>
        <v>297.59814726000002</v>
      </c>
      <c r="U58" s="31">
        <f>'Electric lighting'!$C27+'Clear Sky'!U58</f>
        <v>176.30283158000003</v>
      </c>
      <c r="V58" s="31">
        <f>'Electric lighting'!$C27+'Clear Sky'!V58</f>
        <v>357.82026026</v>
      </c>
      <c r="W58" s="31">
        <f>'Electric lighting'!$C27+'Clear Sky'!W58</f>
        <v>341.37075110000001</v>
      </c>
      <c r="X58" s="31">
        <f>'Electric lighting'!$C27+'Clear Sky'!X58</f>
        <v>602.04413960000011</v>
      </c>
      <c r="Y58" s="31">
        <f>'Clear Sky'!Y58</f>
        <v>655.19512197999995</v>
      </c>
      <c r="Z58" s="31">
        <f>'Clear Sky'!Z58</f>
        <v>642.88910434000002</v>
      </c>
      <c r="AA58" s="31">
        <f>'Electric lighting'!$C27+'Clear Sky'!AA58</f>
        <v>572.61025918000007</v>
      </c>
      <c r="AB58" s="31">
        <f>'Electric lighting'!$C27+'Clear Sky'!AB58</f>
        <v>437.80086040000003</v>
      </c>
      <c r="AC58" s="31">
        <f>'Electric lighting'!$C27+'Clear Sky'!AC58</f>
        <v>493.64143763999999</v>
      </c>
      <c r="AD58" s="31">
        <f>'Electric lighting'!$C27+'Clear Sky'!AD58</f>
        <v>527.59915500000011</v>
      </c>
      <c r="AE58" s="31">
        <f>'Electric lighting'!$C27+'Clear Sky'!AE58</f>
        <v>334.95868347999999</v>
      </c>
    </row>
    <row r="59" spans="1:31" x14ac:dyDescent="0.3">
      <c r="A59" s="73" t="s">
        <v>31</v>
      </c>
      <c r="B59" s="31">
        <f>'Electric lighting'!$C28+'Clear Sky'!B59</f>
        <v>69.015971644000004</v>
      </c>
      <c r="C59" s="31">
        <f>'Electric lighting'!$C28+'Clear Sky'!C59</f>
        <v>83.121062069999994</v>
      </c>
      <c r="D59" s="31">
        <f>'Electric lighting'!$C28+'Clear Sky'!D59</f>
        <v>137.48111826799999</v>
      </c>
      <c r="E59" s="31">
        <f>'Electric lighting'!$C28+'Clear Sky'!E59</f>
        <v>257.71505374000003</v>
      </c>
      <c r="F59" s="31">
        <f>'Electric lighting'!$C28+'Clear Sky'!F59</f>
        <v>235.23599630000001</v>
      </c>
      <c r="G59" s="31">
        <f>'Electric lighting'!$C28+'Clear Sky'!G59</f>
        <v>220.58794218</v>
      </c>
      <c r="H59" s="31">
        <f>'Electric lighting'!$C28+'Clear Sky'!H59</f>
        <v>164.72743733999999</v>
      </c>
      <c r="I59" s="31">
        <f>'Electric lighting'!$C28+'Clear Sky'!I59</f>
        <v>54.1</v>
      </c>
      <c r="J59" s="31">
        <f>'Electric lighting'!$C28+'Clear Sky'!J59</f>
        <v>54.1</v>
      </c>
      <c r="K59" s="31">
        <f>'Electric lighting'!$C28+'Clear Sky'!K59</f>
        <v>54.1</v>
      </c>
      <c r="L59" s="31">
        <f>'Electric lighting'!$C28+'Clear Sky'!L59</f>
        <v>122.44349768399999</v>
      </c>
      <c r="M59" s="31">
        <f>'Electric lighting'!$C28+'Clear Sky'!M59</f>
        <v>158.54335958000001</v>
      </c>
      <c r="N59" s="31">
        <f>'Electric lighting'!$C28+'Clear Sky'!N59</f>
        <v>395.83306818000005</v>
      </c>
      <c r="O59" s="31">
        <f>'Electric lighting'!$C28+'Clear Sky'!O59</f>
        <v>530.52317310000001</v>
      </c>
      <c r="P59" s="31">
        <f>'Electric lighting'!$C28+'Clear Sky'!P59</f>
        <v>452.66178264000007</v>
      </c>
      <c r="Q59" s="31">
        <f>'Electric lighting'!$C28+'Clear Sky'!Q59</f>
        <v>242.24100060000001</v>
      </c>
      <c r="R59" s="31">
        <f>'Electric lighting'!$C28+'Clear Sky'!R59</f>
        <v>294.21734446000005</v>
      </c>
      <c r="S59" s="31">
        <f>'Electric lighting'!$C28+'Clear Sky'!S59</f>
        <v>235.29876824000002</v>
      </c>
      <c r="T59" s="31">
        <f>'Electric lighting'!$C28+'Clear Sky'!T59</f>
        <v>329.33964888000003</v>
      </c>
      <c r="U59" s="31">
        <f>'Electric lighting'!$C28+'Clear Sky'!U59</f>
        <v>194.07816532000001</v>
      </c>
      <c r="V59" s="31">
        <f>'Electric lighting'!$C28+'Clear Sky'!V59</f>
        <v>180.75529660000001</v>
      </c>
      <c r="W59" s="31">
        <f>'Electric lighting'!$C28+'Clear Sky'!W59</f>
        <v>289.13354196</v>
      </c>
      <c r="X59" s="31">
        <f>'Electric lighting'!$C28+'Clear Sky'!X59</f>
        <v>569.55092480000008</v>
      </c>
      <c r="Y59" s="31">
        <f>'Clear Sky'!Y59</f>
        <v>563.44745520000004</v>
      </c>
      <c r="Z59" s="31">
        <f>'Clear Sky'!Z59</f>
        <v>506.08576802000005</v>
      </c>
      <c r="AA59" s="31">
        <f>'Electric lighting'!$C28+'Clear Sky'!AA59</f>
        <v>372.10056470000006</v>
      </c>
      <c r="AB59" s="31">
        <f>'Electric lighting'!$C28+'Clear Sky'!AB59</f>
        <v>305.05832118000001</v>
      </c>
      <c r="AC59" s="31">
        <f>'Electric lighting'!$C28+'Clear Sky'!AC59</f>
        <v>380.61907022000008</v>
      </c>
      <c r="AD59" s="31">
        <f>'Electric lighting'!$C28+'Clear Sky'!AD59</f>
        <v>432.72231666000005</v>
      </c>
      <c r="AE59" s="31">
        <f>'Electric lighting'!$C28+'Clear Sky'!AE59</f>
        <v>286.06550678000002</v>
      </c>
    </row>
    <row r="60" spans="1:31" x14ac:dyDescent="0.3">
      <c r="A60" s="73" t="s">
        <v>32</v>
      </c>
      <c r="B60" s="31">
        <f>'Electric lighting'!$C29+'Clear Sky'!B60</f>
        <v>65.520776149</v>
      </c>
      <c r="C60" s="31">
        <f>'Electric lighting'!$C29+'Clear Sky'!C60</f>
        <v>89.378483834000008</v>
      </c>
      <c r="D60" s="31">
        <f>'Electric lighting'!$C29+'Clear Sky'!D60</f>
        <v>142.818111362</v>
      </c>
      <c r="E60" s="31">
        <f>'Electric lighting'!$C29+'Clear Sky'!E60</f>
        <v>236.40682570000001</v>
      </c>
      <c r="F60" s="31">
        <f>'Electric lighting'!$C29+'Clear Sky'!F60</f>
        <v>214.41581330000002</v>
      </c>
      <c r="G60" s="31">
        <f>'Electric lighting'!$C29+'Clear Sky'!G60</f>
        <v>181.43971140000002</v>
      </c>
      <c r="H60" s="31">
        <f>'Electric lighting'!$C29+'Clear Sky'!H60</f>
        <v>119.361224706</v>
      </c>
      <c r="I60" s="31">
        <f>'Electric lighting'!$C29+'Clear Sky'!I60</f>
        <v>56.5</v>
      </c>
      <c r="J60" s="31">
        <f>'Electric lighting'!$C29+'Clear Sky'!J60</f>
        <v>56.5</v>
      </c>
      <c r="K60" s="31">
        <f>'Electric lighting'!$C29+'Clear Sky'!K60</f>
        <v>56.5</v>
      </c>
      <c r="L60" s="31">
        <f>'Electric lighting'!$C29+'Clear Sky'!L60</f>
        <v>103.09816541800001</v>
      </c>
      <c r="M60" s="31">
        <f>'Electric lighting'!$C29+'Clear Sky'!M60</f>
        <v>154.0868159</v>
      </c>
      <c r="N60" s="31">
        <f>'Electric lighting'!$C29+'Clear Sky'!N60</f>
        <v>431.11116251999999</v>
      </c>
      <c r="O60" s="31">
        <f>'Electric lighting'!$C29+'Clear Sky'!O60</f>
        <v>508.48514200000005</v>
      </c>
      <c r="P60" s="31">
        <f>'Electric lighting'!$C29+'Clear Sky'!P60</f>
        <v>418.57951010000005</v>
      </c>
      <c r="Q60" s="31">
        <f>'Electric lighting'!$C29+'Clear Sky'!Q60</f>
        <v>233.85862914000001</v>
      </c>
      <c r="R60" s="31">
        <f>'Electric lighting'!$C29+'Clear Sky'!R60</f>
        <v>231.88470978000001</v>
      </c>
      <c r="S60" s="31">
        <f>'Electric lighting'!$C29+'Clear Sky'!S60</f>
        <v>324.11707014000001</v>
      </c>
      <c r="T60" s="31">
        <f>'Electric lighting'!$C29+'Clear Sky'!T60</f>
        <v>152.91706578000003</v>
      </c>
      <c r="U60" s="31">
        <f>'Electric lighting'!$C29+'Clear Sky'!U60</f>
        <v>107.33172969</v>
      </c>
      <c r="V60" s="31">
        <f>'Electric lighting'!$C29+'Clear Sky'!V60</f>
        <v>193.90832014</v>
      </c>
      <c r="W60" s="31">
        <f>'Electric lighting'!$C29+'Clear Sky'!W60</f>
        <v>313.29402826</v>
      </c>
      <c r="X60" s="31">
        <f>'Electric lighting'!$C29+'Clear Sky'!X60</f>
        <v>531.7047815200001</v>
      </c>
      <c r="Y60" s="31">
        <f>'Clear Sky'!Y60</f>
        <v>480.54311382000009</v>
      </c>
      <c r="Z60" s="31">
        <f>'Clear Sky'!Z60</f>
        <v>496.47975902000002</v>
      </c>
      <c r="AA60" s="31">
        <f>'Electric lighting'!$C29+'Clear Sky'!AA60</f>
        <v>326.07749308000001</v>
      </c>
      <c r="AB60" s="31">
        <f>'Electric lighting'!$C29+'Clear Sky'!AB60</f>
        <v>225.93088638</v>
      </c>
      <c r="AC60" s="31">
        <f>'Electric lighting'!$C29+'Clear Sky'!AC60</f>
        <v>375.61116608000003</v>
      </c>
      <c r="AD60" s="31">
        <f>'Electric lighting'!$C29+'Clear Sky'!AD60</f>
        <v>329.62523993999997</v>
      </c>
      <c r="AE60" s="31">
        <f>'Electric lighting'!$C29+'Clear Sky'!AE60</f>
        <v>217.94272676000003</v>
      </c>
    </row>
    <row r="61" spans="1:31" x14ac:dyDescent="0.3">
      <c r="B61" s="1">
        <f>COUNTIF(B34:B60,"&gt;163")</f>
        <v>1</v>
      </c>
      <c r="C61" s="1">
        <f t="shared" ref="C61:AE61" si="1">COUNTIF(C34:C60,"&gt;163")</f>
        <v>14</v>
      </c>
      <c r="D61" s="1">
        <f t="shared" si="1"/>
        <v>20</v>
      </c>
      <c r="E61" s="1">
        <f t="shared" si="1"/>
        <v>27</v>
      </c>
      <c r="F61" s="1">
        <f t="shared" si="1"/>
        <v>27</v>
      </c>
      <c r="G61" s="1">
        <f t="shared" si="1"/>
        <v>27</v>
      </c>
      <c r="H61" s="1">
        <f t="shared" si="1"/>
        <v>21</v>
      </c>
      <c r="I61" s="1">
        <f t="shared" si="1"/>
        <v>0</v>
      </c>
      <c r="J61" s="1">
        <f t="shared" si="1"/>
        <v>0</v>
      </c>
      <c r="K61" s="1">
        <f t="shared" si="1"/>
        <v>0</v>
      </c>
      <c r="L61" s="1">
        <f t="shared" si="1"/>
        <v>18</v>
      </c>
      <c r="M61" s="1">
        <f t="shared" si="1"/>
        <v>22</v>
      </c>
      <c r="N61" s="1">
        <f t="shared" si="1"/>
        <v>27</v>
      </c>
      <c r="O61" s="1">
        <f t="shared" si="1"/>
        <v>27</v>
      </c>
      <c r="P61" s="1">
        <f t="shared" si="1"/>
        <v>27</v>
      </c>
      <c r="Q61" s="1">
        <f t="shared" si="1"/>
        <v>27</v>
      </c>
      <c r="R61" s="1">
        <f t="shared" si="1"/>
        <v>27</v>
      </c>
      <c r="S61" s="1">
        <f t="shared" si="1"/>
        <v>27</v>
      </c>
      <c r="T61" s="1">
        <f t="shared" si="1"/>
        <v>24</v>
      </c>
      <c r="U61" s="1">
        <f t="shared" si="1"/>
        <v>17</v>
      </c>
      <c r="V61" s="1">
        <f t="shared" si="1"/>
        <v>25</v>
      </c>
      <c r="W61" s="1">
        <f t="shared" si="1"/>
        <v>27</v>
      </c>
      <c r="X61" s="1">
        <f t="shared" si="1"/>
        <v>27</v>
      </c>
      <c r="Y61" s="1">
        <f t="shared" si="1"/>
        <v>27</v>
      </c>
      <c r="Z61" s="1">
        <f t="shared" si="1"/>
        <v>27</v>
      </c>
      <c r="AA61" s="1">
        <f t="shared" si="1"/>
        <v>27</v>
      </c>
      <c r="AB61" s="1">
        <f t="shared" si="1"/>
        <v>27</v>
      </c>
      <c r="AC61" s="1">
        <f t="shared" si="1"/>
        <v>27</v>
      </c>
      <c r="AD61" s="1">
        <f t="shared" si="1"/>
        <v>27</v>
      </c>
      <c r="AE61" s="1">
        <f t="shared" si="1"/>
        <v>26</v>
      </c>
    </row>
    <row r="62" spans="1:31" x14ac:dyDescent="0.3">
      <c r="B62" s="1">
        <f>COUNTIF(B34:B60,"&lt;109")</f>
        <v>15</v>
      </c>
      <c r="C62" s="1">
        <f t="shared" ref="C62:AE62" si="2">COUNTIF(C34:C60,"&lt;109")</f>
        <v>5</v>
      </c>
      <c r="D62" s="1">
        <f t="shared" si="2"/>
        <v>1</v>
      </c>
      <c r="E62" s="1">
        <f t="shared" si="2"/>
        <v>0</v>
      </c>
      <c r="F62" s="1">
        <f t="shared" si="2"/>
        <v>0</v>
      </c>
      <c r="G62" s="1">
        <f t="shared" si="2"/>
        <v>0</v>
      </c>
      <c r="H62" s="1">
        <f t="shared" si="2"/>
        <v>0</v>
      </c>
      <c r="I62" s="1">
        <f t="shared" si="2"/>
        <v>27</v>
      </c>
      <c r="J62" s="1">
        <f t="shared" si="2"/>
        <v>27</v>
      </c>
      <c r="K62" s="1">
        <f t="shared" si="2"/>
        <v>27</v>
      </c>
      <c r="L62" s="1">
        <f t="shared" si="2"/>
        <v>2</v>
      </c>
      <c r="M62" s="1">
        <f t="shared" si="2"/>
        <v>0</v>
      </c>
      <c r="N62" s="1">
        <f t="shared" si="2"/>
        <v>0</v>
      </c>
      <c r="O62" s="1">
        <f t="shared" si="2"/>
        <v>0</v>
      </c>
      <c r="P62" s="1">
        <f t="shared" si="2"/>
        <v>0</v>
      </c>
      <c r="Q62" s="1">
        <f t="shared" si="2"/>
        <v>0</v>
      </c>
      <c r="R62" s="1">
        <f t="shared" si="2"/>
        <v>0</v>
      </c>
      <c r="S62" s="1">
        <f t="shared" si="2"/>
        <v>0</v>
      </c>
      <c r="T62" s="1">
        <f t="shared" si="2"/>
        <v>0</v>
      </c>
      <c r="U62" s="1">
        <f t="shared" si="2"/>
        <v>3</v>
      </c>
      <c r="V62" s="1">
        <f t="shared" si="2"/>
        <v>0</v>
      </c>
      <c r="W62" s="1">
        <f t="shared" si="2"/>
        <v>0</v>
      </c>
      <c r="X62" s="1">
        <f t="shared" si="2"/>
        <v>0</v>
      </c>
      <c r="Y62" s="1">
        <f t="shared" si="2"/>
        <v>0</v>
      </c>
      <c r="Z62" s="1">
        <f t="shared" si="2"/>
        <v>0</v>
      </c>
      <c r="AA62" s="1">
        <f t="shared" si="2"/>
        <v>0</v>
      </c>
      <c r="AB62" s="1">
        <f t="shared" si="2"/>
        <v>0</v>
      </c>
      <c r="AC62" s="1">
        <f t="shared" si="2"/>
        <v>0</v>
      </c>
      <c r="AD62" s="1">
        <f t="shared" si="2"/>
        <v>0</v>
      </c>
      <c r="AE62" s="1">
        <f t="shared" si="2"/>
        <v>0</v>
      </c>
    </row>
  </sheetData>
  <mergeCells count="8">
    <mergeCell ref="A1:A2"/>
    <mergeCell ref="B1:K1"/>
    <mergeCell ref="L1:U1"/>
    <mergeCell ref="V1:AE1"/>
    <mergeCell ref="A32:A33"/>
    <mergeCell ref="B32:K32"/>
    <mergeCell ref="L32:U32"/>
    <mergeCell ref="V32:AE32"/>
  </mergeCells>
  <conditionalFormatting sqref="B3:AE29">
    <cfRule type="cellIs" dxfId="21" priority="3" operator="greaterThan">
      <formula>500</formula>
    </cfRule>
  </conditionalFormatting>
  <conditionalFormatting sqref="B34:AE60">
    <cfRule type="cellIs" dxfId="20" priority="1" operator="lessThan">
      <formula>109</formula>
    </cfRule>
    <cfRule type="cellIs" dxfId="19" priority="2" operator="greaterThan">
      <formula>163</formula>
    </cfRule>
  </conditionalFormatting>
  <conditionalFormatting sqref="AG3">
    <cfRule type="cellIs" dxfId="18" priority="8" operator="greaterThan">
      <formula>500</formula>
    </cfRule>
    <cfRule type="cellIs" dxfId="17" priority="9" operator="greaterThan">
      <formula>250</formula>
    </cfRule>
    <cfRule type="cellIs" dxfId="16" priority="10" operator="greaterThan">
      <formula>500</formula>
    </cfRule>
  </conditionalFormatting>
  <conditionalFormatting sqref="AG36">
    <cfRule type="cellIs" dxfId="15" priority="6" operator="greaterThan">
      <formula>250</formula>
    </cfRule>
    <cfRule type="cellIs" dxfId="14" priority="7" operator="greaterThan">
      <formula>500</formula>
    </cfRule>
  </conditionalFormatting>
  <conditionalFormatting sqref="AG37">
    <cfRule type="cellIs" dxfId="13" priority="4" operator="greaterThan">
      <formula>163</formula>
    </cfRule>
    <cfRule type="cellIs" dxfId="12" priority="5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2A985-7A7C-45A7-B508-A6842CFC672D}">
  <dimension ref="A1:AI63"/>
  <sheetViews>
    <sheetView topLeftCell="A7" zoomScale="50" zoomScaleNormal="50" workbookViewId="0">
      <selection activeCell="Y43" sqref="Y43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1" t="s">
        <v>77</v>
      </c>
      <c r="B1" s="92" t="s">
        <v>78</v>
      </c>
      <c r="C1" s="93" t="s">
        <v>79</v>
      </c>
    </row>
    <row r="2" spans="1:21" x14ac:dyDescent="0.3">
      <c r="A2" s="94">
        <v>8.3000000000000007</v>
      </c>
      <c r="B2" s="35">
        <v>4</v>
      </c>
      <c r="C2" s="96">
        <f>27-B2</f>
        <v>23</v>
      </c>
      <c r="S2" s="97" t="s">
        <v>80</v>
      </c>
      <c r="T2" s="97">
        <v>2</v>
      </c>
      <c r="U2" s="98">
        <f>100*T2/T4</f>
        <v>6.666666666666667</v>
      </c>
    </row>
    <row r="3" spans="1:21" x14ac:dyDescent="0.3">
      <c r="A3" s="94">
        <v>9.3000000000000007</v>
      </c>
      <c r="B3" s="35">
        <v>13</v>
      </c>
      <c r="C3" s="96">
        <f t="shared" ref="C3:C30" si="0">27-B3</f>
        <v>14</v>
      </c>
      <c r="S3" s="97" t="s">
        <v>81</v>
      </c>
      <c r="T3" s="97">
        <v>28</v>
      </c>
      <c r="U3" s="98">
        <f>100*T3/T4</f>
        <v>93.333333333333329</v>
      </c>
    </row>
    <row r="4" spans="1:21" x14ac:dyDescent="0.3">
      <c r="A4" s="94">
        <v>10.3</v>
      </c>
      <c r="B4" s="35">
        <v>17</v>
      </c>
      <c r="C4" s="96">
        <f t="shared" si="0"/>
        <v>10</v>
      </c>
      <c r="S4" s="97" t="s">
        <v>82</v>
      </c>
      <c r="T4" s="97">
        <f>SUM(T2:T3)</f>
        <v>30</v>
      </c>
      <c r="U4" s="97">
        <f>SUM(U2:U3)</f>
        <v>100</v>
      </c>
    </row>
    <row r="5" spans="1:21" x14ac:dyDescent="0.3">
      <c r="A5" s="94">
        <v>11.3</v>
      </c>
      <c r="B5" s="35">
        <v>24</v>
      </c>
      <c r="C5" s="96">
        <f t="shared" si="0"/>
        <v>3</v>
      </c>
    </row>
    <row r="6" spans="1:21" x14ac:dyDescent="0.3">
      <c r="A6" s="94">
        <v>12.3</v>
      </c>
      <c r="B6" s="35">
        <v>27</v>
      </c>
      <c r="C6" s="96">
        <f t="shared" si="0"/>
        <v>0</v>
      </c>
    </row>
    <row r="7" spans="1:21" x14ac:dyDescent="0.3">
      <c r="A7" s="94">
        <v>13.3</v>
      </c>
      <c r="B7" s="35">
        <v>26</v>
      </c>
      <c r="C7" s="96">
        <f t="shared" si="0"/>
        <v>1</v>
      </c>
    </row>
    <row r="8" spans="1:21" x14ac:dyDescent="0.3">
      <c r="A8" s="94">
        <v>14.3</v>
      </c>
      <c r="B8" s="35">
        <v>23</v>
      </c>
      <c r="C8" s="96">
        <f t="shared" si="0"/>
        <v>4</v>
      </c>
    </row>
    <row r="9" spans="1:21" x14ac:dyDescent="0.3">
      <c r="A9" s="94">
        <v>15.3</v>
      </c>
      <c r="B9" s="35">
        <v>0</v>
      </c>
      <c r="C9" s="96">
        <f t="shared" si="0"/>
        <v>27</v>
      </c>
    </row>
    <row r="10" spans="1:21" x14ac:dyDescent="0.3">
      <c r="A10" s="94">
        <v>16.3</v>
      </c>
      <c r="B10" s="35">
        <v>0</v>
      </c>
      <c r="C10" s="96">
        <f t="shared" si="0"/>
        <v>27</v>
      </c>
    </row>
    <row r="11" spans="1:21" x14ac:dyDescent="0.3">
      <c r="A11" s="94">
        <v>17.3</v>
      </c>
      <c r="B11" s="35">
        <v>0</v>
      </c>
      <c r="C11" s="96">
        <f t="shared" si="0"/>
        <v>27</v>
      </c>
    </row>
    <row r="12" spans="1:21" x14ac:dyDescent="0.3">
      <c r="A12" s="94">
        <v>8.3000000000000007</v>
      </c>
      <c r="B12" s="35">
        <v>18</v>
      </c>
      <c r="C12" s="96">
        <f t="shared" si="0"/>
        <v>9</v>
      </c>
    </row>
    <row r="13" spans="1:21" x14ac:dyDescent="0.3">
      <c r="A13" s="94">
        <v>9.3000000000000007</v>
      </c>
      <c r="B13" s="35">
        <v>25</v>
      </c>
      <c r="C13" s="96">
        <f t="shared" si="0"/>
        <v>2</v>
      </c>
    </row>
    <row r="14" spans="1:21" x14ac:dyDescent="0.3">
      <c r="A14" s="94">
        <v>10.3</v>
      </c>
      <c r="B14" s="35">
        <v>27</v>
      </c>
      <c r="C14" s="96">
        <f t="shared" si="0"/>
        <v>0</v>
      </c>
    </row>
    <row r="15" spans="1:21" x14ac:dyDescent="0.3">
      <c r="A15" s="94">
        <v>11.3</v>
      </c>
      <c r="B15" s="35">
        <v>27</v>
      </c>
      <c r="C15" s="96">
        <f t="shared" si="0"/>
        <v>0</v>
      </c>
    </row>
    <row r="16" spans="1:21" x14ac:dyDescent="0.3">
      <c r="A16" s="94">
        <v>12.3</v>
      </c>
      <c r="B16" s="35">
        <v>27</v>
      </c>
      <c r="C16" s="96">
        <f t="shared" si="0"/>
        <v>0</v>
      </c>
    </row>
    <row r="17" spans="1:34" x14ac:dyDescent="0.3">
      <c r="A17" s="94">
        <v>13.3</v>
      </c>
      <c r="B17" s="35">
        <v>27</v>
      </c>
      <c r="C17" s="96">
        <f t="shared" si="0"/>
        <v>0</v>
      </c>
    </row>
    <row r="18" spans="1:34" x14ac:dyDescent="0.3">
      <c r="A18" s="94">
        <v>14.3</v>
      </c>
      <c r="B18" s="35">
        <v>27</v>
      </c>
      <c r="C18" s="96">
        <f t="shared" si="0"/>
        <v>0</v>
      </c>
    </row>
    <row r="19" spans="1:34" x14ac:dyDescent="0.3">
      <c r="A19" s="94">
        <v>15.3</v>
      </c>
      <c r="B19" s="35">
        <v>27</v>
      </c>
      <c r="C19" s="96">
        <f t="shared" si="0"/>
        <v>0</v>
      </c>
    </row>
    <row r="20" spans="1:34" x14ac:dyDescent="0.3">
      <c r="A20" s="94">
        <v>16.3</v>
      </c>
      <c r="B20" s="35">
        <v>22</v>
      </c>
      <c r="C20" s="96">
        <f t="shared" si="0"/>
        <v>5</v>
      </c>
    </row>
    <row r="21" spans="1:34" x14ac:dyDescent="0.3">
      <c r="A21" s="94">
        <v>17.3</v>
      </c>
      <c r="B21" s="35">
        <v>18</v>
      </c>
      <c r="C21" s="96">
        <f t="shared" si="0"/>
        <v>9</v>
      </c>
    </row>
    <row r="22" spans="1:34" x14ac:dyDescent="0.3">
      <c r="A22" s="94">
        <v>7.3</v>
      </c>
      <c r="B22" s="35">
        <v>27</v>
      </c>
      <c r="C22" s="96">
        <f t="shared" si="0"/>
        <v>0</v>
      </c>
    </row>
    <row r="23" spans="1:34" x14ac:dyDescent="0.3">
      <c r="A23" s="94">
        <v>8.3000000000000007</v>
      </c>
      <c r="B23" s="35">
        <v>27</v>
      </c>
      <c r="C23" s="96">
        <f t="shared" si="0"/>
        <v>0</v>
      </c>
    </row>
    <row r="24" spans="1:34" x14ac:dyDescent="0.3">
      <c r="A24" s="94">
        <v>9.3000000000000007</v>
      </c>
      <c r="B24" s="35">
        <v>27</v>
      </c>
      <c r="C24" s="96">
        <f t="shared" si="0"/>
        <v>0</v>
      </c>
    </row>
    <row r="25" spans="1:34" x14ac:dyDescent="0.3">
      <c r="A25" s="94">
        <v>10.3</v>
      </c>
      <c r="B25" s="35">
        <v>27</v>
      </c>
      <c r="C25" s="96">
        <f t="shared" si="0"/>
        <v>0</v>
      </c>
    </row>
    <row r="26" spans="1:34" x14ac:dyDescent="0.3">
      <c r="A26" s="94">
        <v>11.3</v>
      </c>
      <c r="B26" s="35">
        <v>27</v>
      </c>
      <c r="C26" s="96">
        <f t="shared" si="0"/>
        <v>0</v>
      </c>
    </row>
    <row r="27" spans="1:34" x14ac:dyDescent="0.3">
      <c r="A27" s="94">
        <v>12.3</v>
      </c>
      <c r="B27" s="35">
        <v>27</v>
      </c>
      <c r="C27" s="96">
        <f t="shared" si="0"/>
        <v>0</v>
      </c>
    </row>
    <row r="28" spans="1:34" x14ac:dyDescent="0.3">
      <c r="A28" s="94">
        <v>13.3</v>
      </c>
      <c r="B28" s="35">
        <v>27</v>
      </c>
      <c r="C28" s="96">
        <f t="shared" si="0"/>
        <v>0</v>
      </c>
    </row>
    <row r="29" spans="1:34" x14ac:dyDescent="0.3">
      <c r="A29" s="94">
        <v>14.3</v>
      </c>
      <c r="B29" s="35">
        <v>27</v>
      </c>
      <c r="C29" s="96">
        <f t="shared" si="0"/>
        <v>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x14ac:dyDescent="0.3">
      <c r="A30" s="94">
        <v>15.3</v>
      </c>
      <c r="B30" s="35">
        <v>27</v>
      </c>
      <c r="C30" s="96">
        <f t="shared" si="0"/>
        <v>0</v>
      </c>
    </row>
    <row r="31" spans="1:34" ht="15" thickBot="1" x14ac:dyDescent="0.35">
      <c r="A31" s="99">
        <v>16.3</v>
      </c>
      <c r="B31" s="104">
        <v>27</v>
      </c>
      <c r="C31" s="101">
        <f>27-B31</f>
        <v>0</v>
      </c>
    </row>
    <row r="32" spans="1:34" ht="15" thickBot="1" x14ac:dyDescent="0.35"/>
    <row r="33" spans="1:4" x14ac:dyDescent="0.3">
      <c r="A33" s="91" t="s">
        <v>77</v>
      </c>
      <c r="B33" s="92" t="s">
        <v>83</v>
      </c>
      <c r="C33" s="92" t="s">
        <v>84</v>
      </c>
      <c r="D33" s="93" t="s">
        <v>85</v>
      </c>
    </row>
    <row r="34" spans="1:4" x14ac:dyDescent="0.3">
      <c r="A34" s="102">
        <v>8.3000000000000007</v>
      </c>
      <c r="B34" s="35">
        <v>1</v>
      </c>
      <c r="C34" s="95">
        <f>27-B34-D34</f>
        <v>11</v>
      </c>
      <c r="D34" s="96">
        <v>15</v>
      </c>
    </row>
    <row r="35" spans="1:4" x14ac:dyDescent="0.3">
      <c r="A35" s="102">
        <v>9.3000000000000007</v>
      </c>
      <c r="B35" s="35">
        <v>14</v>
      </c>
      <c r="C35" s="95">
        <f t="shared" ref="C35:C63" si="1">27-B35-D35</f>
        <v>8</v>
      </c>
      <c r="D35" s="96">
        <v>5</v>
      </c>
    </row>
    <row r="36" spans="1:4" x14ac:dyDescent="0.3">
      <c r="A36" s="102">
        <v>10.3</v>
      </c>
      <c r="B36" s="35">
        <v>20</v>
      </c>
      <c r="C36" s="95">
        <f t="shared" si="1"/>
        <v>6</v>
      </c>
      <c r="D36" s="96">
        <v>1</v>
      </c>
    </row>
    <row r="37" spans="1:4" x14ac:dyDescent="0.3">
      <c r="A37" s="102">
        <v>11.3</v>
      </c>
      <c r="B37" s="35">
        <v>27</v>
      </c>
      <c r="C37" s="95">
        <f t="shared" si="1"/>
        <v>0</v>
      </c>
      <c r="D37" s="96">
        <v>0</v>
      </c>
    </row>
    <row r="38" spans="1:4" x14ac:dyDescent="0.3">
      <c r="A38" s="102">
        <v>12.3</v>
      </c>
      <c r="B38" s="35">
        <v>27</v>
      </c>
      <c r="C38" s="95">
        <f t="shared" si="1"/>
        <v>0</v>
      </c>
      <c r="D38" s="96">
        <v>0</v>
      </c>
    </row>
    <row r="39" spans="1:4" x14ac:dyDescent="0.3">
      <c r="A39" s="102">
        <v>13.3</v>
      </c>
      <c r="B39" s="35">
        <v>27</v>
      </c>
      <c r="C39" s="95">
        <f t="shared" si="1"/>
        <v>0</v>
      </c>
      <c r="D39" s="96">
        <v>0</v>
      </c>
    </row>
    <row r="40" spans="1:4" x14ac:dyDescent="0.3">
      <c r="A40" s="102">
        <v>14.3</v>
      </c>
      <c r="B40" s="35">
        <v>21</v>
      </c>
      <c r="C40" s="95">
        <f t="shared" si="1"/>
        <v>6</v>
      </c>
      <c r="D40" s="96">
        <v>0</v>
      </c>
    </row>
    <row r="41" spans="1:4" x14ac:dyDescent="0.3">
      <c r="A41" s="102">
        <v>15.3</v>
      </c>
      <c r="B41" s="35">
        <v>0</v>
      </c>
      <c r="C41" s="95">
        <f t="shared" si="1"/>
        <v>0</v>
      </c>
      <c r="D41" s="96">
        <v>27</v>
      </c>
    </row>
    <row r="42" spans="1:4" x14ac:dyDescent="0.3">
      <c r="A42" s="102">
        <v>16.3</v>
      </c>
      <c r="B42" s="35">
        <v>0</v>
      </c>
      <c r="C42" s="95">
        <f t="shared" si="1"/>
        <v>0</v>
      </c>
      <c r="D42" s="96">
        <v>27</v>
      </c>
    </row>
    <row r="43" spans="1:4" x14ac:dyDescent="0.3">
      <c r="A43" s="102">
        <v>17.3</v>
      </c>
      <c r="B43" s="35">
        <v>0</v>
      </c>
      <c r="C43" s="95">
        <f t="shared" si="1"/>
        <v>0</v>
      </c>
      <c r="D43" s="96">
        <v>27</v>
      </c>
    </row>
    <row r="44" spans="1:4" x14ac:dyDescent="0.3">
      <c r="A44" s="102">
        <v>8.3000000000000007</v>
      </c>
      <c r="B44" s="35">
        <v>18</v>
      </c>
      <c r="C44" s="95">
        <f t="shared" si="1"/>
        <v>7</v>
      </c>
      <c r="D44" s="96">
        <v>2</v>
      </c>
    </row>
    <row r="45" spans="1:4" x14ac:dyDescent="0.3">
      <c r="A45" s="102">
        <v>9.3000000000000007</v>
      </c>
      <c r="B45" s="35">
        <v>22</v>
      </c>
      <c r="C45" s="95">
        <f t="shared" si="1"/>
        <v>5</v>
      </c>
      <c r="D45" s="96">
        <v>0</v>
      </c>
    </row>
    <row r="46" spans="1:4" x14ac:dyDescent="0.3">
      <c r="A46" s="102">
        <v>10.3</v>
      </c>
      <c r="B46" s="35">
        <v>27</v>
      </c>
      <c r="C46" s="95">
        <f t="shared" si="1"/>
        <v>0</v>
      </c>
      <c r="D46" s="96">
        <v>0</v>
      </c>
    </row>
    <row r="47" spans="1:4" x14ac:dyDescent="0.3">
      <c r="A47" s="102">
        <v>11.3</v>
      </c>
      <c r="B47" s="35">
        <v>27</v>
      </c>
      <c r="C47" s="95">
        <f t="shared" si="1"/>
        <v>0</v>
      </c>
      <c r="D47" s="96">
        <v>0</v>
      </c>
    </row>
    <row r="48" spans="1:4" x14ac:dyDescent="0.3">
      <c r="A48" s="102">
        <v>12.3</v>
      </c>
      <c r="B48" s="35">
        <v>27</v>
      </c>
      <c r="C48" s="95">
        <f t="shared" si="1"/>
        <v>0</v>
      </c>
      <c r="D48" s="96">
        <v>0</v>
      </c>
    </row>
    <row r="49" spans="1:35" x14ac:dyDescent="0.3">
      <c r="A49" s="102">
        <v>13.3</v>
      </c>
      <c r="B49" s="35">
        <v>27</v>
      </c>
      <c r="C49" s="95">
        <f t="shared" si="1"/>
        <v>0</v>
      </c>
      <c r="D49" s="96">
        <v>0</v>
      </c>
    </row>
    <row r="50" spans="1:35" x14ac:dyDescent="0.3">
      <c r="A50" s="102">
        <v>14.3</v>
      </c>
      <c r="B50" s="35">
        <v>27</v>
      </c>
      <c r="C50" s="95">
        <f t="shared" si="1"/>
        <v>0</v>
      </c>
      <c r="D50" s="96">
        <v>0</v>
      </c>
    </row>
    <row r="51" spans="1:35" x14ac:dyDescent="0.3">
      <c r="A51" s="102">
        <v>15.3</v>
      </c>
      <c r="B51" s="35">
        <v>27</v>
      </c>
      <c r="C51" s="95">
        <f t="shared" si="1"/>
        <v>0</v>
      </c>
      <c r="D51" s="96">
        <v>0</v>
      </c>
    </row>
    <row r="52" spans="1:35" x14ac:dyDescent="0.3">
      <c r="A52" s="102">
        <v>16.3</v>
      </c>
      <c r="B52" s="35">
        <v>24</v>
      </c>
      <c r="C52" s="95">
        <f t="shared" si="1"/>
        <v>3</v>
      </c>
      <c r="D52" s="96">
        <v>0</v>
      </c>
    </row>
    <row r="53" spans="1:35" x14ac:dyDescent="0.3">
      <c r="A53" s="102">
        <v>17.3</v>
      </c>
      <c r="B53" s="35">
        <v>17</v>
      </c>
      <c r="C53" s="95">
        <f t="shared" si="1"/>
        <v>7</v>
      </c>
      <c r="D53" s="96">
        <v>3</v>
      </c>
    </row>
    <row r="54" spans="1:35" x14ac:dyDescent="0.3">
      <c r="A54" s="102">
        <v>7.3</v>
      </c>
      <c r="B54" s="35">
        <v>25</v>
      </c>
      <c r="C54" s="95">
        <f t="shared" si="1"/>
        <v>2</v>
      </c>
      <c r="D54" s="96">
        <v>0</v>
      </c>
    </row>
    <row r="55" spans="1:35" x14ac:dyDescent="0.3">
      <c r="A55" s="102">
        <v>8.3000000000000007</v>
      </c>
      <c r="B55" s="35">
        <v>27</v>
      </c>
      <c r="C55" s="95">
        <f t="shared" si="1"/>
        <v>0</v>
      </c>
      <c r="D55" s="96">
        <v>0</v>
      </c>
    </row>
    <row r="56" spans="1:35" x14ac:dyDescent="0.3">
      <c r="A56" s="102">
        <v>9.3000000000000007</v>
      </c>
      <c r="B56" s="35">
        <v>27</v>
      </c>
      <c r="C56" s="95">
        <f t="shared" si="1"/>
        <v>0</v>
      </c>
      <c r="D56" s="96">
        <v>0</v>
      </c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</row>
    <row r="57" spans="1:35" x14ac:dyDescent="0.3">
      <c r="A57" s="102">
        <v>10.3</v>
      </c>
      <c r="B57" s="35">
        <v>27</v>
      </c>
      <c r="C57" s="95">
        <f t="shared" si="1"/>
        <v>0</v>
      </c>
      <c r="D57" s="96">
        <v>0</v>
      </c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</row>
    <row r="58" spans="1:35" x14ac:dyDescent="0.3">
      <c r="A58" s="102">
        <v>11.3</v>
      </c>
      <c r="B58" s="35">
        <v>27</v>
      </c>
      <c r="C58" s="95">
        <f t="shared" si="1"/>
        <v>0</v>
      </c>
      <c r="D58" s="96">
        <v>0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</row>
    <row r="59" spans="1:35" x14ac:dyDescent="0.3">
      <c r="A59" s="102">
        <v>12.3</v>
      </c>
      <c r="B59" s="35">
        <v>27</v>
      </c>
      <c r="C59" s="95">
        <f t="shared" si="1"/>
        <v>0</v>
      </c>
      <c r="D59" s="96">
        <v>0</v>
      </c>
    </row>
    <row r="60" spans="1:35" x14ac:dyDescent="0.3">
      <c r="A60" s="102">
        <v>13.3</v>
      </c>
      <c r="B60" s="35">
        <v>27</v>
      </c>
      <c r="C60" s="95">
        <f t="shared" si="1"/>
        <v>0</v>
      </c>
      <c r="D60" s="96">
        <v>0</v>
      </c>
    </row>
    <row r="61" spans="1:35" x14ac:dyDescent="0.3">
      <c r="A61" s="102">
        <v>14.3</v>
      </c>
      <c r="B61" s="35">
        <v>27</v>
      </c>
      <c r="C61" s="95">
        <f t="shared" si="1"/>
        <v>0</v>
      </c>
      <c r="D61" s="96">
        <v>0</v>
      </c>
    </row>
    <row r="62" spans="1:35" x14ac:dyDescent="0.3">
      <c r="A62" s="102">
        <v>15.3</v>
      </c>
      <c r="B62" s="35">
        <v>27</v>
      </c>
      <c r="C62" s="95">
        <f t="shared" si="1"/>
        <v>0</v>
      </c>
      <c r="D62" s="96">
        <v>0</v>
      </c>
    </row>
    <row r="63" spans="1:35" ht="15" thickBot="1" x14ac:dyDescent="0.35">
      <c r="A63" s="103">
        <v>16.3</v>
      </c>
      <c r="B63" s="104">
        <v>26</v>
      </c>
      <c r="C63" s="100">
        <f t="shared" si="1"/>
        <v>1</v>
      </c>
      <c r="D63" s="101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92519-E6F2-4EEE-BD82-8647DC2307BF}">
  <dimension ref="A1:AE91"/>
  <sheetViews>
    <sheetView topLeftCell="A27" zoomScale="70" zoomScaleNormal="70" workbookViewId="0">
      <selection activeCell="AJ25" sqref="AJ25"/>
    </sheetView>
  </sheetViews>
  <sheetFormatPr defaultRowHeight="13.8" x14ac:dyDescent="0.3"/>
  <cols>
    <col min="1" max="1" width="13.6640625" style="1" customWidth="1"/>
    <col min="2" max="2" width="5.88671875" style="1" bestFit="1" customWidth="1"/>
    <col min="3" max="3" width="6.6640625" style="1" bestFit="1" customWidth="1"/>
    <col min="4" max="5" width="6.88671875" style="1" bestFit="1" customWidth="1"/>
    <col min="6" max="6" width="7" style="1" bestFit="1" customWidth="1"/>
    <col min="7" max="7" width="6.77734375" style="1" bestFit="1" customWidth="1"/>
    <col min="8" max="8" width="6.88671875" style="1" bestFit="1" customWidth="1"/>
    <col min="9" max="9" width="6.77734375" style="1" bestFit="1" customWidth="1"/>
    <col min="10" max="10" width="5.88671875" style="1" bestFit="1" customWidth="1"/>
    <col min="11" max="11" width="5.33203125" style="1" bestFit="1" customWidth="1"/>
    <col min="12" max="12" width="6.88671875" style="1" bestFit="1" customWidth="1"/>
    <col min="13" max="13" width="7.5546875" style="1" bestFit="1" customWidth="1"/>
    <col min="14" max="14" width="7.6640625" style="1" bestFit="1" customWidth="1"/>
    <col min="15" max="15" width="7.44140625" style="1" bestFit="1" customWidth="1"/>
    <col min="16" max="16" width="7.6640625" style="1" bestFit="1" customWidth="1"/>
    <col min="17" max="17" width="7.44140625" style="1" bestFit="1" customWidth="1"/>
    <col min="18" max="18" width="7.6640625" style="1" bestFit="1" customWidth="1"/>
    <col min="19" max="19" width="7.21875" style="1" bestFit="1" customWidth="1"/>
    <col min="20" max="22" width="6.88671875" style="1" bestFit="1" customWidth="1"/>
    <col min="23" max="23" width="7" style="1" bestFit="1" customWidth="1"/>
    <col min="24" max="24" width="7.5546875" style="1" bestFit="1" customWidth="1"/>
    <col min="25" max="25" width="7.6640625" style="1" bestFit="1" customWidth="1"/>
    <col min="26" max="26" width="7.88671875" style="1" bestFit="1" customWidth="1"/>
    <col min="27" max="27" width="7.77734375" style="1" bestFit="1" customWidth="1"/>
    <col min="28" max="28" width="7.88671875" style="1" bestFit="1" customWidth="1"/>
    <col min="29" max="29" width="8" style="1" bestFit="1" customWidth="1"/>
    <col min="30" max="30" width="7.21875" style="1" bestFit="1" customWidth="1"/>
    <col min="31" max="31" width="7.5546875" style="1" bestFit="1" customWidth="1"/>
    <col min="32" max="16384" width="8.88671875" style="1"/>
  </cols>
  <sheetData>
    <row r="1" spans="1:31" ht="14.4" customHeight="1" thickBot="1" x14ac:dyDescent="0.35">
      <c r="A1" s="116" t="s">
        <v>58</v>
      </c>
      <c r="B1" s="118" t="s">
        <v>62</v>
      </c>
      <c r="C1" s="119"/>
      <c r="D1" s="119"/>
      <c r="E1" s="119"/>
      <c r="F1" s="119"/>
      <c r="G1" s="119"/>
      <c r="H1" s="119"/>
      <c r="I1" s="119"/>
      <c r="J1" s="119"/>
      <c r="K1" s="120"/>
      <c r="L1" s="118" t="s">
        <v>63</v>
      </c>
      <c r="M1" s="119"/>
      <c r="N1" s="119"/>
      <c r="O1" s="119"/>
      <c r="P1" s="119"/>
      <c r="Q1" s="119"/>
      <c r="R1" s="119"/>
      <c r="S1" s="119"/>
      <c r="T1" s="119"/>
      <c r="U1" s="120"/>
      <c r="V1" s="118" t="s">
        <v>64</v>
      </c>
      <c r="W1" s="119"/>
      <c r="X1" s="119"/>
      <c r="Y1" s="119"/>
      <c r="Z1" s="119"/>
      <c r="AA1" s="119"/>
      <c r="AB1" s="119"/>
      <c r="AC1" s="119"/>
      <c r="AD1" s="119"/>
      <c r="AE1" s="120"/>
    </row>
    <row r="2" spans="1:31" ht="15" customHeight="1" thickBot="1" x14ac:dyDescent="0.35">
      <c r="A2" s="117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1" ht="15" customHeight="1" x14ac:dyDescent="0.3">
      <c r="A3" s="72" t="s">
        <v>4</v>
      </c>
      <c r="B3" s="57">
        <v>44.729480000000002</v>
      </c>
      <c r="C3" s="58">
        <v>214.95529999999999</v>
      </c>
      <c r="D3" s="58">
        <v>325.66219999999998</v>
      </c>
      <c r="E3" s="58">
        <v>480.0077</v>
      </c>
      <c r="F3" s="58">
        <v>552.21979999999996</v>
      </c>
      <c r="G3" s="58">
        <v>575.31610000000001</v>
      </c>
      <c r="H3" s="58">
        <v>415.08640000000003</v>
      </c>
      <c r="I3" s="58">
        <v>191.4564</v>
      </c>
      <c r="J3" s="58">
        <v>47.759300000000003</v>
      </c>
      <c r="K3" s="58">
        <v>0</v>
      </c>
      <c r="L3" s="58">
        <v>523.94730000000004</v>
      </c>
      <c r="M3" s="58">
        <v>886.09360000000004</v>
      </c>
      <c r="N3" s="58">
        <v>1198.7619999999999</v>
      </c>
      <c r="O3" s="58">
        <v>1356.912</v>
      </c>
      <c r="P3" s="58">
        <v>1498.616</v>
      </c>
      <c r="Q3" s="58">
        <v>1327.8630000000001</v>
      </c>
      <c r="R3" s="58">
        <v>1407.441</v>
      </c>
      <c r="S3" s="58">
        <v>1153.384</v>
      </c>
      <c r="T3" s="58">
        <v>579.29949999999997</v>
      </c>
      <c r="U3" s="58">
        <v>254.5412</v>
      </c>
      <c r="V3" s="58">
        <v>865.05989999999997</v>
      </c>
      <c r="W3" s="58">
        <v>1101.692</v>
      </c>
      <c r="X3" s="58">
        <v>1840.4649999999999</v>
      </c>
      <c r="Y3" s="58">
        <v>2113.712</v>
      </c>
      <c r="Z3" s="58">
        <v>2228.8409999999999</v>
      </c>
      <c r="AA3" s="58">
        <v>2638.4859999999999</v>
      </c>
      <c r="AB3" s="58">
        <v>2078.404</v>
      </c>
      <c r="AC3" s="58">
        <v>2193.5830000000001</v>
      </c>
      <c r="AD3" s="58">
        <v>1531.2180000000001</v>
      </c>
      <c r="AE3" s="59">
        <v>1387.4290000000001</v>
      </c>
    </row>
    <row r="4" spans="1:31" ht="15" customHeight="1" x14ac:dyDescent="0.3">
      <c r="A4" s="73" t="s">
        <v>5</v>
      </c>
      <c r="B4" s="60">
        <v>26.236820000000002</v>
      </c>
      <c r="C4" s="31">
        <v>127.6014</v>
      </c>
      <c r="D4" s="31">
        <v>194.10339999999999</v>
      </c>
      <c r="E4" s="31">
        <v>295.95490000000001</v>
      </c>
      <c r="F4" s="31">
        <v>274.76249999999999</v>
      </c>
      <c r="G4" s="31">
        <v>283.90440000000001</v>
      </c>
      <c r="H4" s="31">
        <v>193.28620000000001</v>
      </c>
      <c r="I4" s="31">
        <v>109.8685</v>
      </c>
      <c r="J4" s="31">
        <v>21.04522</v>
      </c>
      <c r="K4" s="31">
        <v>0</v>
      </c>
      <c r="L4" s="31">
        <v>303.17399999999998</v>
      </c>
      <c r="M4" s="31">
        <v>420.14710000000002</v>
      </c>
      <c r="N4" s="31">
        <v>600.07640000000004</v>
      </c>
      <c r="O4" s="31">
        <v>740.85709999999995</v>
      </c>
      <c r="P4" s="31">
        <v>892.67190000000005</v>
      </c>
      <c r="Q4" s="31">
        <v>777.43269999999995</v>
      </c>
      <c r="R4" s="31">
        <v>632.04660000000001</v>
      </c>
      <c r="S4" s="31">
        <v>531.18389999999999</v>
      </c>
      <c r="T4" s="31">
        <v>321.0591</v>
      </c>
      <c r="U4" s="31">
        <v>116.3648</v>
      </c>
      <c r="V4" s="31">
        <v>405.48579999999998</v>
      </c>
      <c r="W4" s="31">
        <v>544.36749999999995</v>
      </c>
      <c r="X4" s="31">
        <v>777.21609999999998</v>
      </c>
      <c r="Y4" s="31">
        <v>1399.5650000000001</v>
      </c>
      <c r="Z4" s="31">
        <v>1320.75</v>
      </c>
      <c r="AA4" s="31">
        <v>1371.2760000000001</v>
      </c>
      <c r="AB4" s="31">
        <v>977.42460000000005</v>
      </c>
      <c r="AC4" s="31">
        <v>1008.549</v>
      </c>
      <c r="AD4" s="31">
        <v>921.53189999999995</v>
      </c>
      <c r="AE4" s="61">
        <v>708.74689999999998</v>
      </c>
    </row>
    <row r="5" spans="1:31" ht="15" customHeight="1" x14ac:dyDescent="0.3">
      <c r="A5" s="73" t="s">
        <v>6</v>
      </c>
      <c r="B5" s="60">
        <v>18.24981</v>
      </c>
      <c r="C5" s="31">
        <v>73.843220000000002</v>
      </c>
      <c r="D5" s="31">
        <v>144.86689999999999</v>
      </c>
      <c r="E5" s="31">
        <v>201.5718</v>
      </c>
      <c r="F5" s="31">
        <v>168.61199999999999</v>
      </c>
      <c r="G5" s="31">
        <v>192.93889999999999</v>
      </c>
      <c r="H5" s="31">
        <v>122.1709</v>
      </c>
      <c r="I5" s="31">
        <v>66.329539999999994</v>
      </c>
      <c r="J5" s="31">
        <v>14.0814</v>
      </c>
      <c r="K5" s="31">
        <v>0</v>
      </c>
      <c r="L5" s="31">
        <v>211.22970000000001</v>
      </c>
      <c r="M5" s="31">
        <v>289.14859999999999</v>
      </c>
      <c r="N5" s="31">
        <v>447.63589999999999</v>
      </c>
      <c r="O5" s="31">
        <v>510.90589999999997</v>
      </c>
      <c r="P5" s="31">
        <v>554.2287</v>
      </c>
      <c r="Q5" s="31">
        <v>573.45630000000006</v>
      </c>
      <c r="R5" s="31">
        <v>550.19069999999999</v>
      </c>
      <c r="S5" s="31">
        <v>369.42660000000001</v>
      </c>
      <c r="T5" s="31">
        <v>263.42169999999999</v>
      </c>
      <c r="U5" s="31">
        <v>100.7448</v>
      </c>
      <c r="V5" s="31">
        <v>345.68819999999999</v>
      </c>
      <c r="W5" s="31">
        <v>408.86110000000002</v>
      </c>
      <c r="X5" s="31">
        <v>614.10829999999999</v>
      </c>
      <c r="Y5" s="31">
        <v>959.69899999999996</v>
      </c>
      <c r="Z5" s="31">
        <v>1026.0719999999999</v>
      </c>
      <c r="AA5" s="31">
        <v>941.25289999999995</v>
      </c>
      <c r="AB5" s="31">
        <v>813.34</v>
      </c>
      <c r="AC5" s="31">
        <v>738.74540000000002</v>
      </c>
      <c r="AD5" s="31">
        <v>553.27089999999998</v>
      </c>
      <c r="AE5" s="61">
        <v>478.10829999999999</v>
      </c>
    </row>
    <row r="6" spans="1:31" x14ac:dyDescent="0.3">
      <c r="A6" s="73" t="s">
        <v>7</v>
      </c>
      <c r="B6" s="60">
        <v>14.49864</v>
      </c>
      <c r="C6" s="31">
        <v>50.008470000000003</v>
      </c>
      <c r="D6" s="31">
        <v>101.44119999999999</v>
      </c>
      <c r="E6" s="31">
        <v>136.40010000000001</v>
      </c>
      <c r="F6" s="31">
        <v>200.7242</v>
      </c>
      <c r="G6" s="31">
        <v>169.6377</v>
      </c>
      <c r="H6" s="31">
        <v>100.26730000000001</v>
      </c>
      <c r="I6" s="31">
        <v>54.399189999999997</v>
      </c>
      <c r="J6" s="31">
        <v>11.537890000000001</v>
      </c>
      <c r="K6" s="31">
        <v>0</v>
      </c>
      <c r="L6" s="31">
        <v>160.8143</v>
      </c>
      <c r="M6" s="31">
        <v>229.44059999999999</v>
      </c>
      <c r="N6" s="31">
        <v>376.29509999999999</v>
      </c>
      <c r="O6" s="31">
        <v>355.58</v>
      </c>
      <c r="P6" s="31">
        <v>338.23680000000002</v>
      </c>
      <c r="Q6" s="31">
        <v>324.8818</v>
      </c>
      <c r="R6" s="31">
        <v>377.01940000000002</v>
      </c>
      <c r="S6" s="31">
        <v>244.54490000000001</v>
      </c>
      <c r="T6" s="31">
        <v>185.29519999999999</v>
      </c>
      <c r="U6" s="31">
        <v>56.962350000000001</v>
      </c>
      <c r="V6" s="31">
        <v>224.69470000000001</v>
      </c>
      <c r="W6" s="31">
        <v>352.45830000000001</v>
      </c>
      <c r="X6" s="31">
        <v>539.73559999999998</v>
      </c>
      <c r="Y6" s="31">
        <v>611.49760000000003</v>
      </c>
      <c r="Z6" s="31">
        <v>713.47659999999996</v>
      </c>
      <c r="AA6" s="31">
        <v>653.18100000000004</v>
      </c>
      <c r="AB6" s="31">
        <v>770.99839999999995</v>
      </c>
      <c r="AC6" s="31">
        <v>532.79750000000001</v>
      </c>
      <c r="AD6" s="31">
        <v>383.36250000000001</v>
      </c>
      <c r="AE6" s="61">
        <v>374.18369999999999</v>
      </c>
    </row>
    <row r="7" spans="1:31" x14ac:dyDescent="0.3">
      <c r="A7" s="73" t="s">
        <v>8</v>
      </c>
      <c r="B7" s="60">
        <v>9.5117200000000004</v>
      </c>
      <c r="C7" s="31">
        <v>50.06917</v>
      </c>
      <c r="D7" s="31">
        <v>72.497649999999993</v>
      </c>
      <c r="E7" s="31">
        <v>108.05670000000001</v>
      </c>
      <c r="F7" s="31">
        <v>129.52209999999999</v>
      </c>
      <c r="G7" s="31">
        <v>140.97300000000001</v>
      </c>
      <c r="H7" s="31">
        <v>58.870699999999999</v>
      </c>
      <c r="I7" s="31">
        <v>29.6495</v>
      </c>
      <c r="J7" s="31">
        <v>9.2947129999999998</v>
      </c>
      <c r="K7" s="31">
        <v>0</v>
      </c>
      <c r="L7" s="31">
        <v>97.661079999999998</v>
      </c>
      <c r="M7" s="31">
        <v>181.20009999999999</v>
      </c>
      <c r="N7" s="31">
        <v>226.12309999999999</v>
      </c>
      <c r="O7" s="31">
        <v>327.46230000000003</v>
      </c>
      <c r="P7" s="31">
        <v>332.21280000000002</v>
      </c>
      <c r="Q7" s="31">
        <v>332.95749999999998</v>
      </c>
      <c r="R7" s="31">
        <v>245.1207</v>
      </c>
      <c r="S7" s="31">
        <v>238.08580000000001</v>
      </c>
      <c r="T7" s="31">
        <v>104.76130000000001</v>
      </c>
      <c r="U7" s="31">
        <v>46.46181</v>
      </c>
      <c r="V7" s="31">
        <v>178.4778</v>
      </c>
      <c r="W7" s="31">
        <v>295.4907</v>
      </c>
      <c r="X7" s="31">
        <v>390.00670000000002</v>
      </c>
      <c r="Y7" s="31">
        <v>462.43860000000001</v>
      </c>
      <c r="Z7" s="31">
        <v>510.5052</v>
      </c>
      <c r="AA7" s="31">
        <v>684.32230000000004</v>
      </c>
      <c r="AB7" s="31">
        <v>542.7056</v>
      </c>
      <c r="AC7" s="31">
        <v>505.78219999999999</v>
      </c>
      <c r="AD7" s="31">
        <v>431.36669999999998</v>
      </c>
      <c r="AE7" s="61">
        <v>293.30079999999998</v>
      </c>
    </row>
    <row r="8" spans="1:31" x14ac:dyDescent="0.3">
      <c r="A8" s="73" t="s">
        <v>9</v>
      </c>
      <c r="B8" s="60">
        <v>7.7408460000000003</v>
      </c>
      <c r="C8" s="31">
        <v>24.581250000000001</v>
      </c>
      <c r="D8" s="31">
        <v>63.438279999999999</v>
      </c>
      <c r="E8" s="31">
        <v>69.927289999999999</v>
      </c>
      <c r="F8" s="31">
        <v>71.320740000000001</v>
      </c>
      <c r="G8" s="31">
        <v>66.844759999999994</v>
      </c>
      <c r="H8" s="31">
        <v>50.741100000000003</v>
      </c>
      <c r="I8" s="31">
        <v>30.92746</v>
      </c>
      <c r="J8" s="31">
        <v>7.9661460000000002</v>
      </c>
      <c r="K8" s="31">
        <v>0</v>
      </c>
      <c r="L8" s="31">
        <v>90.33175</v>
      </c>
      <c r="M8" s="31">
        <v>155.2628</v>
      </c>
      <c r="N8" s="31">
        <v>218.7961</v>
      </c>
      <c r="O8" s="31">
        <v>258.6644</v>
      </c>
      <c r="P8" s="31">
        <v>211.1035</v>
      </c>
      <c r="Q8" s="31">
        <v>203.59229999999999</v>
      </c>
      <c r="R8" s="31">
        <v>200.71109999999999</v>
      </c>
      <c r="S8" s="31">
        <v>167.928</v>
      </c>
      <c r="T8" s="31">
        <v>99.825649999999996</v>
      </c>
      <c r="U8" s="31">
        <v>38.064810000000001</v>
      </c>
      <c r="V8" s="31">
        <v>104.1592</v>
      </c>
      <c r="W8" s="31">
        <v>193.1885</v>
      </c>
      <c r="X8" s="31">
        <v>258.68650000000002</v>
      </c>
      <c r="Y8" s="31">
        <v>270.72820000000002</v>
      </c>
      <c r="Z8" s="31">
        <v>292.56479999999999</v>
      </c>
      <c r="AA8" s="31">
        <v>422.21480000000003</v>
      </c>
      <c r="AB8" s="31">
        <v>328.69310000000002</v>
      </c>
      <c r="AC8" s="31">
        <v>223.49619999999999</v>
      </c>
      <c r="AD8" s="31">
        <v>279.99040000000002</v>
      </c>
      <c r="AE8" s="61">
        <v>192.7259</v>
      </c>
    </row>
    <row r="9" spans="1:31" ht="14.4" thickBot="1" x14ac:dyDescent="0.35">
      <c r="A9" s="73" t="s">
        <v>10</v>
      </c>
      <c r="B9" s="60">
        <v>37.836919999999999</v>
      </c>
      <c r="C9" s="31">
        <v>192.1874</v>
      </c>
      <c r="D9" s="31">
        <v>254.03129999999999</v>
      </c>
      <c r="E9" s="31">
        <v>424.72710000000001</v>
      </c>
      <c r="F9" s="31">
        <v>566.77359999999999</v>
      </c>
      <c r="G9" s="31">
        <v>453.41109999999998</v>
      </c>
      <c r="H9" s="31">
        <v>328.76089999999999</v>
      </c>
      <c r="I9" s="31">
        <v>220.30260000000001</v>
      </c>
      <c r="J9" s="31">
        <v>39.497280000000003</v>
      </c>
      <c r="K9" s="31">
        <v>0</v>
      </c>
      <c r="L9" s="31">
        <v>520.07680000000005</v>
      </c>
      <c r="M9" s="31">
        <v>745.92579999999998</v>
      </c>
      <c r="N9" s="31">
        <v>1000.577</v>
      </c>
      <c r="O9" s="31">
        <v>1368.2819999999999</v>
      </c>
      <c r="P9" s="31">
        <v>1053.454</v>
      </c>
      <c r="Q9" s="31">
        <v>1268.825</v>
      </c>
      <c r="R9" s="31">
        <v>1160.1859999999999</v>
      </c>
      <c r="S9" s="31">
        <v>939.40869999999995</v>
      </c>
      <c r="T9" s="31">
        <v>518.98779999999999</v>
      </c>
      <c r="U9" s="31">
        <v>175.9759</v>
      </c>
      <c r="V9" s="31">
        <v>864.74980000000005</v>
      </c>
      <c r="W9" s="31">
        <v>982.17430000000002</v>
      </c>
      <c r="X9" s="31">
        <v>1714.125</v>
      </c>
      <c r="Y9" s="31">
        <v>1757.5889999999999</v>
      </c>
      <c r="Z9" s="31">
        <v>2389.6120000000001</v>
      </c>
      <c r="AA9" s="31">
        <v>2283.7669999999998</v>
      </c>
      <c r="AB9" s="31">
        <v>2184.7330000000002</v>
      </c>
      <c r="AC9" s="31">
        <v>2007.3869999999999</v>
      </c>
      <c r="AD9" s="31">
        <v>1521.0029999999999</v>
      </c>
      <c r="AE9" s="61">
        <v>1214.2260000000001</v>
      </c>
    </row>
    <row r="10" spans="1:31" ht="14.4" thickTop="1" x14ac:dyDescent="0.3">
      <c r="A10" s="74" t="s">
        <v>11</v>
      </c>
      <c r="B10" s="60">
        <v>25.242660000000001</v>
      </c>
      <c r="C10" s="31">
        <v>105.89360000000001</v>
      </c>
      <c r="D10" s="31">
        <v>196.99260000000001</v>
      </c>
      <c r="E10" s="31">
        <v>294.04309999999998</v>
      </c>
      <c r="F10" s="31">
        <v>323.00700000000001</v>
      </c>
      <c r="G10" s="31">
        <v>239.203</v>
      </c>
      <c r="H10" s="31">
        <v>199.06700000000001</v>
      </c>
      <c r="I10" s="31">
        <v>100.5829</v>
      </c>
      <c r="J10" s="31">
        <v>21.922249999999998</v>
      </c>
      <c r="K10" s="31">
        <v>0</v>
      </c>
      <c r="L10" s="31">
        <v>256.52159999999998</v>
      </c>
      <c r="M10" s="31">
        <v>411.36779999999999</v>
      </c>
      <c r="N10" s="31">
        <v>522.2518</v>
      </c>
      <c r="O10" s="31">
        <v>863.47720000000004</v>
      </c>
      <c r="P10" s="31">
        <v>802.81870000000004</v>
      </c>
      <c r="Q10" s="31">
        <v>834.11590000000001</v>
      </c>
      <c r="R10" s="31">
        <v>617.03840000000002</v>
      </c>
      <c r="S10" s="31">
        <v>553.14509999999996</v>
      </c>
      <c r="T10" s="31">
        <v>358.91460000000001</v>
      </c>
      <c r="U10" s="31">
        <v>142.94929999999999</v>
      </c>
      <c r="V10" s="31">
        <v>437.41219999999998</v>
      </c>
      <c r="W10" s="31">
        <v>792.63</v>
      </c>
      <c r="X10" s="31">
        <v>911.57590000000005</v>
      </c>
      <c r="Y10" s="31">
        <v>1401.902</v>
      </c>
      <c r="Z10" s="31">
        <v>1330.8610000000001</v>
      </c>
      <c r="AA10" s="31">
        <v>1324.0619999999999</v>
      </c>
      <c r="AB10" s="31">
        <v>1145.759</v>
      </c>
      <c r="AC10" s="31">
        <v>1147.1420000000001</v>
      </c>
      <c r="AD10" s="31">
        <v>863.88040000000001</v>
      </c>
      <c r="AE10" s="61">
        <v>673.69640000000004</v>
      </c>
    </row>
    <row r="11" spans="1:31" x14ac:dyDescent="0.3">
      <c r="A11" s="73" t="s">
        <v>12</v>
      </c>
      <c r="B11" s="60">
        <v>17.639320000000001</v>
      </c>
      <c r="C11" s="31">
        <v>79.911090000000002</v>
      </c>
      <c r="D11" s="31">
        <v>134.65029999999999</v>
      </c>
      <c r="E11" s="31">
        <v>171.60910000000001</v>
      </c>
      <c r="F11" s="31">
        <v>212.6293</v>
      </c>
      <c r="G11" s="31">
        <v>218.38820000000001</v>
      </c>
      <c r="H11" s="31">
        <v>126.5727</v>
      </c>
      <c r="I11" s="31">
        <v>103.8323</v>
      </c>
      <c r="J11" s="31">
        <v>13.637560000000001</v>
      </c>
      <c r="K11" s="31">
        <v>0</v>
      </c>
      <c r="L11" s="31">
        <v>225.6506</v>
      </c>
      <c r="M11" s="31">
        <v>275.3014</v>
      </c>
      <c r="N11" s="31">
        <v>556.26430000000005</v>
      </c>
      <c r="O11" s="31">
        <v>544.11760000000004</v>
      </c>
      <c r="P11" s="31">
        <v>592.59630000000004</v>
      </c>
      <c r="Q11" s="31">
        <v>635.55899999999997</v>
      </c>
      <c r="R11" s="31">
        <v>453.29750000000001</v>
      </c>
      <c r="S11" s="31">
        <v>479.66419999999999</v>
      </c>
      <c r="T11" s="31">
        <v>297.06240000000003</v>
      </c>
      <c r="U11" s="31">
        <v>93.663989999999998</v>
      </c>
      <c r="V11" s="31">
        <v>266.28050000000002</v>
      </c>
      <c r="W11" s="31">
        <v>464.0804</v>
      </c>
      <c r="X11" s="31">
        <v>782.13840000000005</v>
      </c>
      <c r="Y11" s="31">
        <v>1053.4960000000001</v>
      </c>
      <c r="Z11" s="31">
        <v>824.40260000000001</v>
      </c>
      <c r="AA11" s="31">
        <v>1037.3430000000001</v>
      </c>
      <c r="AB11" s="31">
        <v>1016.96</v>
      </c>
      <c r="AC11" s="31">
        <v>788.60599999999999</v>
      </c>
      <c r="AD11" s="31">
        <v>721.68769999999995</v>
      </c>
      <c r="AE11" s="61">
        <v>436.02330000000001</v>
      </c>
    </row>
    <row r="12" spans="1:31" x14ac:dyDescent="0.3">
      <c r="A12" s="73" t="s">
        <v>13</v>
      </c>
      <c r="B12" s="60">
        <v>13.16797</v>
      </c>
      <c r="C12" s="31">
        <v>62.682940000000002</v>
      </c>
      <c r="D12" s="31">
        <v>113.5166</v>
      </c>
      <c r="E12" s="31">
        <v>140.5735</v>
      </c>
      <c r="F12" s="31">
        <v>103.8436</v>
      </c>
      <c r="G12" s="31">
        <v>114.765</v>
      </c>
      <c r="H12" s="31">
        <v>85.174459999999996</v>
      </c>
      <c r="I12" s="31">
        <v>58.119990000000001</v>
      </c>
      <c r="J12" s="31">
        <v>11.6302</v>
      </c>
      <c r="K12" s="31">
        <v>0</v>
      </c>
      <c r="L12" s="31">
        <v>140.00720000000001</v>
      </c>
      <c r="M12" s="31">
        <v>294.79039999999998</v>
      </c>
      <c r="N12" s="31">
        <v>335.2423</v>
      </c>
      <c r="O12" s="31">
        <v>436.31290000000001</v>
      </c>
      <c r="P12" s="31">
        <v>380.97930000000002</v>
      </c>
      <c r="Q12" s="31">
        <v>444.44080000000002</v>
      </c>
      <c r="R12" s="31">
        <v>341.67059999999998</v>
      </c>
      <c r="S12" s="31">
        <v>298.8596</v>
      </c>
      <c r="T12" s="31">
        <v>147.20740000000001</v>
      </c>
      <c r="U12" s="31">
        <v>47.807380000000002</v>
      </c>
      <c r="V12" s="31">
        <v>241.46379999999999</v>
      </c>
      <c r="W12" s="31">
        <v>319.77510000000001</v>
      </c>
      <c r="X12" s="31">
        <v>524.04240000000004</v>
      </c>
      <c r="Y12" s="31">
        <v>527.38630000000001</v>
      </c>
      <c r="Z12" s="31">
        <v>636.07330000000002</v>
      </c>
      <c r="AA12" s="31">
        <v>613.66949999999997</v>
      </c>
      <c r="AB12" s="31">
        <v>975.50519999999995</v>
      </c>
      <c r="AC12" s="31">
        <v>455.6003</v>
      </c>
      <c r="AD12" s="31">
        <v>561.87429999999995</v>
      </c>
      <c r="AE12" s="61">
        <v>406.77370000000002</v>
      </c>
    </row>
    <row r="13" spans="1:31" x14ac:dyDescent="0.3">
      <c r="A13" s="73" t="s">
        <v>14</v>
      </c>
      <c r="B13" s="60">
        <v>11.08799</v>
      </c>
      <c r="C13" s="31">
        <v>38.893810000000002</v>
      </c>
      <c r="D13" s="31">
        <v>70.50515</v>
      </c>
      <c r="E13" s="31">
        <v>95.753159999999994</v>
      </c>
      <c r="F13" s="31">
        <v>106.158</v>
      </c>
      <c r="G13" s="31">
        <v>89.389049999999997</v>
      </c>
      <c r="H13" s="31">
        <v>82.43938</v>
      </c>
      <c r="I13" s="31">
        <v>35.508299999999998</v>
      </c>
      <c r="J13" s="31">
        <v>8.3232730000000004</v>
      </c>
      <c r="K13" s="31">
        <v>0</v>
      </c>
      <c r="L13" s="31">
        <v>108.17749999999999</v>
      </c>
      <c r="M13" s="31">
        <v>193.52209999999999</v>
      </c>
      <c r="N13" s="31">
        <v>227.19560000000001</v>
      </c>
      <c r="O13" s="31">
        <v>265.10419999999999</v>
      </c>
      <c r="P13" s="31">
        <v>314.97230000000002</v>
      </c>
      <c r="Q13" s="31">
        <v>301.14569999999998</v>
      </c>
      <c r="R13" s="31">
        <v>301.84890000000001</v>
      </c>
      <c r="S13" s="31">
        <v>198.30330000000001</v>
      </c>
      <c r="T13" s="31">
        <v>89.708650000000006</v>
      </c>
      <c r="U13" s="31">
        <v>53.960279999999997</v>
      </c>
      <c r="V13" s="31">
        <v>160.27670000000001</v>
      </c>
      <c r="W13" s="31">
        <v>265.25880000000001</v>
      </c>
      <c r="X13" s="31">
        <v>340.99</v>
      </c>
      <c r="Y13" s="31">
        <v>433.15589999999997</v>
      </c>
      <c r="Z13" s="31">
        <v>488.04149999999998</v>
      </c>
      <c r="AA13" s="31">
        <v>573.15520000000004</v>
      </c>
      <c r="AB13" s="31">
        <v>491.3066</v>
      </c>
      <c r="AC13" s="31">
        <v>438.06470000000002</v>
      </c>
      <c r="AD13" s="31">
        <v>259.32900000000001</v>
      </c>
      <c r="AE13" s="61">
        <v>240.04390000000001</v>
      </c>
    </row>
    <row r="14" spans="1:31" x14ac:dyDescent="0.3">
      <c r="A14" s="73" t="s">
        <v>15</v>
      </c>
      <c r="B14" s="60">
        <v>5.6198699999999997</v>
      </c>
      <c r="C14" s="31">
        <v>31.884720000000002</v>
      </c>
      <c r="D14" s="31">
        <v>55.531419999999997</v>
      </c>
      <c r="E14" s="31">
        <v>65.941379999999995</v>
      </c>
      <c r="F14" s="31">
        <v>70.909450000000007</v>
      </c>
      <c r="G14" s="31">
        <v>74.400329999999997</v>
      </c>
      <c r="H14" s="31">
        <v>57.78989</v>
      </c>
      <c r="I14" s="31">
        <v>23.831669999999999</v>
      </c>
      <c r="J14" s="31">
        <v>7.3524969999999996</v>
      </c>
      <c r="K14" s="31">
        <v>0</v>
      </c>
      <c r="L14" s="31">
        <v>87.023089999999996</v>
      </c>
      <c r="M14" s="31">
        <v>124.2851</v>
      </c>
      <c r="N14" s="31">
        <v>159.5343</v>
      </c>
      <c r="O14" s="31">
        <v>239.113</v>
      </c>
      <c r="P14" s="31">
        <v>222.22399999999999</v>
      </c>
      <c r="Q14" s="31">
        <v>244.86420000000001</v>
      </c>
      <c r="R14" s="31">
        <v>208.4435</v>
      </c>
      <c r="S14" s="31">
        <v>141.62360000000001</v>
      </c>
      <c r="T14" s="31">
        <v>78.186390000000003</v>
      </c>
      <c r="U14" s="31">
        <v>38.68647</v>
      </c>
      <c r="V14" s="31">
        <v>131.74520000000001</v>
      </c>
      <c r="W14" s="31">
        <v>156.81030000000001</v>
      </c>
      <c r="X14" s="31">
        <v>337.13350000000003</v>
      </c>
      <c r="Y14" s="31">
        <v>317.93860000000001</v>
      </c>
      <c r="Z14" s="31">
        <v>317.27910000000003</v>
      </c>
      <c r="AA14" s="31">
        <v>418.1046</v>
      </c>
      <c r="AB14" s="31">
        <v>324.5498</v>
      </c>
      <c r="AC14" s="31">
        <v>304.53210000000001</v>
      </c>
      <c r="AD14" s="31">
        <v>219.59989999999999</v>
      </c>
      <c r="AE14" s="61">
        <v>190.35149999999999</v>
      </c>
    </row>
    <row r="15" spans="1:31" x14ac:dyDescent="0.3">
      <c r="A15" s="73" t="s">
        <v>16</v>
      </c>
      <c r="B15" s="60">
        <v>6.9388719999999999</v>
      </c>
      <c r="C15" s="31">
        <v>20.531479999999998</v>
      </c>
      <c r="D15" s="31">
        <v>50.412010000000002</v>
      </c>
      <c r="E15" s="31">
        <v>57.842579999999998</v>
      </c>
      <c r="F15" s="31">
        <v>75.438670000000002</v>
      </c>
      <c r="G15" s="31">
        <v>56.40381</v>
      </c>
      <c r="H15" s="31">
        <v>48.585419999999999</v>
      </c>
      <c r="I15" s="31">
        <v>25.628620000000002</v>
      </c>
      <c r="J15" s="31">
        <v>6.4436749999999998</v>
      </c>
      <c r="K15" s="31">
        <v>0</v>
      </c>
      <c r="L15" s="31">
        <v>71.568899999999999</v>
      </c>
      <c r="M15" s="31">
        <v>105.9021</v>
      </c>
      <c r="N15" s="31">
        <v>127.685</v>
      </c>
      <c r="O15" s="31">
        <v>185.33170000000001</v>
      </c>
      <c r="P15" s="31">
        <v>196.31540000000001</v>
      </c>
      <c r="Q15" s="31">
        <v>187.98920000000001</v>
      </c>
      <c r="R15" s="31">
        <v>143.26390000000001</v>
      </c>
      <c r="S15" s="31">
        <v>126.69750000000001</v>
      </c>
      <c r="T15" s="31">
        <v>61.938049999999997</v>
      </c>
      <c r="U15" s="31">
        <v>26.128740000000001</v>
      </c>
      <c r="V15" s="31">
        <v>80.019149999999996</v>
      </c>
      <c r="W15" s="31">
        <v>155.6181</v>
      </c>
      <c r="X15" s="31">
        <v>207.67779999999999</v>
      </c>
      <c r="Y15" s="31">
        <v>219.7491</v>
      </c>
      <c r="Z15" s="31">
        <v>256.28089999999997</v>
      </c>
      <c r="AA15" s="31">
        <v>259.28859999999997</v>
      </c>
      <c r="AB15" s="31">
        <v>296.5849</v>
      </c>
      <c r="AC15" s="31">
        <v>207.5121</v>
      </c>
      <c r="AD15" s="31">
        <v>207.99299999999999</v>
      </c>
      <c r="AE15" s="61">
        <v>208.19069999999999</v>
      </c>
    </row>
    <row r="16" spans="1:31" ht="14.4" thickBot="1" x14ac:dyDescent="0.35">
      <c r="A16" s="75" t="s">
        <v>17</v>
      </c>
      <c r="B16" s="60">
        <v>45.056510000000003</v>
      </c>
      <c r="C16" s="31">
        <v>249.1858</v>
      </c>
      <c r="D16" s="31">
        <v>349.3657</v>
      </c>
      <c r="E16" s="31">
        <v>576.65719999999999</v>
      </c>
      <c r="F16" s="31">
        <v>601.9153</v>
      </c>
      <c r="G16" s="31">
        <v>519.59400000000005</v>
      </c>
      <c r="H16" s="31">
        <v>436.63920000000002</v>
      </c>
      <c r="I16" s="31">
        <v>218.3751</v>
      </c>
      <c r="J16" s="31">
        <v>48.47316</v>
      </c>
      <c r="K16" s="31">
        <v>0</v>
      </c>
      <c r="L16" s="31">
        <v>617.7681</v>
      </c>
      <c r="M16" s="31">
        <v>1049.4970000000001</v>
      </c>
      <c r="N16" s="31">
        <v>1280.146</v>
      </c>
      <c r="O16" s="31">
        <v>1461.9939999999999</v>
      </c>
      <c r="P16" s="31">
        <v>1703.0940000000001</v>
      </c>
      <c r="Q16" s="31">
        <v>1507.287</v>
      </c>
      <c r="R16" s="31">
        <v>1444.078</v>
      </c>
      <c r="S16" s="31">
        <v>1148.3489999999999</v>
      </c>
      <c r="T16" s="31">
        <v>675.62490000000003</v>
      </c>
      <c r="U16" s="31">
        <v>240.89439999999999</v>
      </c>
      <c r="V16" s="31">
        <v>1010.4109999999999</v>
      </c>
      <c r="W16" s="31">
        <v>1091.2470000000001</v>
      </c>
      <c r="X16" s="31">
        <v>1903.674</v>
      </c>
      <c r="Y16" s="31">
        <v>2186.2939999999999</v>
      </c>
      <c r="Z16" s="31">
        <v>2409.83</v>
      </c>
      <c r="AA16" s="31">
        <v>2299.6289999999999</v>
      </c>
      <c r="AB16" s="31">
        <v>2325.9859999999999</v>
      </c>
      <c r="AC16" s="31">
        <v>2800.4259999999999</v>
      </c>
      <c r="AD16" s="31">
        <v>1976.0740000000001</v>
      </c>
      <c r="AE16" s="61">
        <v>1439.982</v>
      </c>
    </row>
    <row r="17" spans="1:31" ht="14.4" thickTop="1" x14ac:dyDescent="0.3">
      <c r="A17" s="74" t="s">
        <v>18</v>
      </c>
      <c r="B17" s="60">
        <v>29.41489</v>
      </c>
      <c r="C17" s="31">
        <v>123.1142</v>
      </c>
      <c r="D17" s="31">
        <v>193.90880000000001</v>
      </c>
      <c r="E17" s="31">
        <v>274.12009999999998</v>
      </c>
      <c r="F17" s="31">
        <v>300.83390000000003</v>
      </c>
      <c r="G17" s="31">
        <v>290.1533</v>
      </c>
      <c r="H17" s="31">
        <v>215.1326</v>
      </c>
      <c r="I17" s="31">
        <v>118.3411</v>
      </c>
      <c r="J17" s="31">
        <v>21.030200000000001</v>
      </c>
      <c r="K17" s="31">
        <v>0</v>
      </c>
      <c r="L17" s="31">
        <v>323.03989999999999</v>
      </c>
      <c r="M17" s="31">
        <v>416.95069999999998</v>
      </c>
      <c r="N17" s="31">
        <v>520.08360000000005</v>
      </c>
      <c r="O17" s="31">
        <v>838.13990000000001</v>
      </c>
      <c r="P17" s="31">
        <v>987.57230000000004</v>
      </c>
      <c r="Q17" s="31">
        <v>850.78719999999998</v>
      </c>
      <c r="R17" s="31">
        <v>713.99450000000002</v>
      </c>
      <c r="S17" s="31">
        <v>610.01469999999995</v>
      </c>
      <c r="T17" s="31">
        <v>352.58449999999999</v>
      </c>
      <c r="U17" s="31">
        <v>127.4986</v>
      </c>
      <c r="V17" s="31">
        <v>429.55540000000002</v>
      </c>
      <c r="W17" s="31">
        <v>660.71780000000001</v>
      </c>
      <c r="X17" s="31">
        <v>883.9203</v>
      </c>
      <c r="Y17" s="31">
        <v>1323.72</v>
      </c>
      <c r="Z17" s="31">
        <v>1270.307</v>
      </c>
      <c r="AA17" s="31">
        <v>1436.5989999999999</v>
      </c>
      <c r="AB17" s="31">
        <v>1187.1790000000001</v>
      </c>
      <c r="AC17" s="31">
        <v>1206.002</v>
      </c>
      <c r="AD17" s="31">
        <v>803.07809999999995</v>
      </c>
      <c r="AE17" s="61">
        <v>746.76459999999997</v>
      </c>
    </row>
    <row r="18" spans="1:31" x14ac:dyDescent="0.3">
      <c r="A18" s="73" t="s">
        <v>19</v>
      </c>
      <c r="B18" s="60">
        <v>14.27661</v>
      </c>
      <c r="C18" s="31">
        <v>90.200109999999995</v>
      </c>
      <c r="D18" s="31">
        <v>117.5312</v>
      </c>
      <c r="E18" s="31">
        <v>208.923</v>
      </c>
      <c r="F18" s="31">
        <v>188.85830000000001</v>
      </c>
      <c r="G18" s="31">
        <v>195.32239999999999</v>
      </c>
      <c r="H18" s="31">
        <v>117.3155</v>
      </c>
      <c r="I18" s="31">
        <v>80.335899999999995</v>
      </c>
      <c r="J18" s="31">
        <v>17.31683</v>
      </c>
      <c r="K18" s="31">
        <v>0</v>
      </c>
      <c r="L18" s="31">
        <v>198.09039999999999</v>
      </c>
      <c r="M18" s="31">
        <v>338.5222</v>
      </c>
      <c r="N18" s="31">
        <v>474.30279999999999</v>
      </c>
      <c r="O18" s="31">
        <v>580.9606</v>
      </c>
      <c r="P18" s="31">
        <v>517.5222</v>
      </c>
      <c r="Q18" s="31">
        <v>534.82100000000003</v>
      </c>
      <c r="R18" s="31">
        <v>509.78410000000002</v>
      </c>
      <c r="S18" s="31">
        <v>465.06639999999999</v>
      </c>
      <c r="T18" s="31">
        <v>252.08930000000001</v>
      </c>
      <c r="U18" s="31">
        <v>79.633049999999997</v>
      </c>
      <c r="V18" s="31">
        <v>339.76799999999997</v>
      </c>
      <c r="W18" s="31">
        <v>481.53590000000003</v>
      </c>
      <c r="X18" s="31">
        <v>530.37990000000002</v>
      </c>
      <c r="Y18" s="31">
        <v>941.66690000000006</v>
      </c>
      <c r="Z18" s="31">
        <v>881.13509999999997</v>
      </c>
      <c r="AA18" s="31">
        <v>923.19010000000003</v>
      </c>
      <c r="AB18" s="31">
        <v>1170.694</v>
      </c>
      <c r="AC18" s="31">
        <v>887.99059999999997</v>
      </c>
      <c r="AD18" s="31">
        <v>662.32180000000005</v>
      </c>
      <c r="AE18" s="61">
        <v>412.37549999999999</v>
      </c>
    </row>
    <row r="19" spans="1:31" x14ac:dyDescent="0.3">
      <c r="A19" s="73" t="s">
        <v>20</v>
      </c>
      <c r="B19" s="60">
        <v>16.455089999999998</v>
      </c>
      <c r="C19" s="31">
        <v>56.498240000000003</v>
      </c>
      <c r="D19" s="31">
        <v>92.830219999999997</v>
      </c>
      <c r="E19" s="31">
        <v>123.57380000000001</v>
      </c>
      <c r="F19" s="31">
        <v>130.1902</v>
      </c>
      <c r="G19" s="31">
        <v>125.2403</v>
      </c>
      <c r="H19" s="31">
        <v>105.003</v>
      </c>
      <c r="I19" s="31">
        <v>47.395200000000003</v>
      </c>
      <c r="J19" s="31">
        <v>11.637689999999999</v>
      </c>
      <c r="K19" s="31">
        <v>0</v>
      </c>
      <c r="L19" s="31">
        <v>113.9121</v>
      </c>
      <c r="M19" s="31">
        <v>225.6611</v>
      </c>
      <c r="N19" s="31">
        <v>307.13459999999998</v>
      </c>
      <c r="O19" s="31">
        <v>397.57100000000003</v>
      </c>
      <c r="P19" s="31">
        <v>383.33510000000001</v>
      </c>
      <c r="Q19" s="31">
        <v>354.72590000000002</v>
      </c>
      <c r="R19" s="31">
        <v>369.7543</v>
      </c>
      <c r="S19" s="31">
        <v>219.86349999999999</v>
      </c>
      <c r="T19" s="31">
        <v>190.84110000000001</v>
      </c>
      <c r="U19" s="31">
        <v>48.966610000000003</v>
      </c>
      <c r="V19" s="31">
        <v>191.43680000000001</v>
      </c>
      <c r="W19" s="31">
        <v>342.05040000000002</v>
      </c>
      <c r="X19" s="31">
        <v>426.54689999999999</v>
      </c>
      <c r="Y19" s="31">
        <v>573.85400000000004</v>
      </c>
      <c r="Z19" s="31">
        <v>633.04240000000004</v>
      </c>
      <c r="AA19" s="31">
        <v>748.69039999999995</v>
      </c>
      <c r="AB19" s="31">
        <v>651.0806</v>
      </c>
      <c r="AC19" s="31">
        <v>503.01900000000001</v>
      </c>
      <c r="AD19" s="31">
        <v>486.46230000000003</v>
      </c>
      <c r="AE19" s="61">
        <v>352.85199999999998</v>
      </c>
    </row>
    <row r="20" spans="1:31" x14ac:dyDescent="0.3">
      <c r="A20" s="73" t="s">
        <v>21</v>
      </c>
      <c r="B20" s="60">
        <v>11.419879999999999</v>
      </c>
      <c r="C20" s="31">
        <v>49.763370000000002</v>
      </c>
      <c r="D20" s="31">
        <v>80.725139999999996</v>
      </c>
      <c r="E20" s="31">
        <v>76.048839999999998</v>
      </c>
      <c r="F20" s="31">
        <v>95.572469999999996</v>
      </c>
      <c r="G20" s="31">
        <v>104.4742</v>
      </c>
      <c r="H20" s="31">
        <v>69.868729999999999</v>
      </c>
      <c r="I20" s="31">
        <v>32.305790000000002</v>
      </c>
      <c r="J20" s="31">
        <v>9.5228789999999996</v>
      </c>
      <c r="K20" s="31">
        <v>0</v>
      </c>
      <c r="L20" s="31">
        <v>93.627799999999993</v>
      </c>
      <c r="M20" s="31">
        <v>166.99080000000001</v>
      </c>
      <c r="N20" s="31">
        <v>183.2124</v>
      </c>
      <c r="O20" s="31">
        <v>243.38839999999999</v>
      </c>
      <c r="P20" s="31">
        <v>277.47460000000001</v>
      </c>
      <c r="Q20" s="31">
        <v>336.16640000000001</v>
      </c>
      <c r="R20" s="31">
        <v>189.12270000000001</v>
      </c>
      <c r="S20" s="31">
        <v>202.6901</v>
      </c>
      <c r="T20" s="31">
        <v>97.91337</v>
      </c>
      <c r="U20" s="31">
        <v>44.82206</v>
      </c>
      <c r="V20" s="31">
        <v>141.8252</v>
      </c>
      <c r="W20" s="31">
        <v>263.69600000000003</v>
      </c>
      <c r="X20" s="31">
        <v>414.02260000000001</v>
      </c>
      <c r="Y20" s="31">
        <v>420.89249999999998</v>
      </c>
      <c r="Z20" s="31">
        <v>432.49299999999999</v>
      </c>
      <c r="AA20" s="31">
        <v>551.56849999999997</v>
      </c>
      <c r="AB20" s="31">
        <v>489.02629999999999</v>
      </c>
      <c r="AC20" s="31">
        <v>446.4187</v>
      </c>
      <c r="AD20" s="31">
        <v>209.1045</v>
      </c>
      <c r="AE20" s="61">
        <v>268.649</v>
      </c>
    </row>
    <row r="21" spans="1:31" x14ac:dyDescent="0.3">
      <c r="A21" s="73" t="s">
        <v>22</v>
      </c>
      <c r="B21" s="60">
        <v>7.7493049999999997</v>
      </c>
      <c r="C21" s="31">
        <v>35.75658</v>
      </c>
      <c r="D21" s="31">
        <v>66.317670000000007</v>
      </c>
      <c r="E21" s="31">
        <v>62.801020000000001</v>
      </c>
      <c r="F21" s="31">
        <v>66.199910000000003</v>
      </c>
      <c r="G21" s="31">
        <v>55.985320000000002</v>
      </c>
      <c r="H21" s="31">
        <v>57.782429999999998</v>
      </c>
      <c r="I21" s="31">
        <v>20.416450000000001</v>
      </c>
      <c r="J21" s="31">
        <v>7.1716949999999997</v>
      </c>
      <c r="K21" s="31">
        <v>0</v>
      </c>
      <c r="L21" s="31">
        <v>87.699690000000004</v>
      </c>
      <c r="M21" s="31">
        <v>78.749949999999998</v>
      </c>
      <c r="N21" s="31">
        <v>154.82849999999999</v>
      </c>
      <c r="O21" s="31">
        <v>156.8819</v>
      </c>
      <c r="P21" s="31">
        <v>196.8835</v>
      </c>
      <c r="Q21" s="31">
        <v>180.02019999999999</v>
      </c>
      <c r="R21" s="31">
        <v>200.65790000000001</v>
      </c>
      <c r="S21" s="31">
        <v>161.8751</v>
      </c>
      <c r="T21" s="31">
        <v>84.355159999999998</v>
      </c>
      <c r="U21" s="31">
        <v>37.303629999999998</v>
      </c>
      <c r="V21" s="31">
        <v>116.97320000000001</v>
      </c>
      <c r="W21" s="31">
        <v>145.06540000000001</v>
      </c>
      <c r="X21" s="31">
        <v>212.64760000000001</v>
      </c>
      <c r="Y21" s="31">
        <v>349.69850000000002</v>
      </c>
      <c r="Z21" s="31">
        <v>374.61200000000002</v>
      </c>
      <c r="AA21" s="31">
        <v>268.82119999999998</v>
      </c>
      <c r="AB21" s="31">
        <v>332.3109</v>
      </c>
      <c r="AC21" s="31">
        <v>289.11349999999999</v>
      </c>
      <c r="AD21" s="31">
        <v>208.41650000000001</v>
      </c>
      <c r="AE21" s="61">
        <v>146.9187</v>
      </c>
    </row>
    <row r="22" spans="1:31" x14ac:dyDescent="0.3">
      <c r="A22" s="73" t="s">
        <v>23</v>
      </c>
      <c r="B22" s="60">
        <v>5.0021440000000004</v>
      </c>
      <c r="C22" s="31">
        <v>23.69079</v>
      </c>
      <c r="D22" s="31">
        <v>41.745649999999998</v>
      </c>
      <c r="E22" s="31">
        <v>55.576079999999997</v>
      </c>
      <c r="F22" s="31">
        <v>60.678260000000002</v>
      </c>
      <c r="G22" s="31">
        <v>56.124839999999999</v>
      </c>
      <c r="H22" s="31">
        <v>43.957500000000003</v>
      </c>
      <c r="I22" s="31">
        <v>24.22466</v>
      </c>
      <c r="J22" s="31">
        <v>6.2828790000000003</v>
      </c>
      <c r="K22" s="31">
        <v>0</v>
      </c>
      <c r="L22" s="31">
        <v>75.56174</v>
      </c>
      <c r="M22" s="31">
        <v>94.548929999999999</v>
      </c>
      <c r="N22" s="31">
        <v>113.6983</v>
      </c>
      <c r="O22" s="31">
        <v>246.97030000000001</v>
      </c>
      <c r="P22" s="31">
        <v>140.92099999999999</v>
      </c>
      <c r="Q22" s="31">
        <v>171.25720000000001</v>
      </c>
      <c r="R22" s="31">
        <v>132.92080000000001</v>
      </c>
      <c r="S22" s="31">
        <v>112.273</v>
      </c>
      <c r="T22" s="31">
        <v>81.579189999999997</v>
      </c>
      <c r="U22" s="31">
        <v>29.265229999999999</v>
      </c>
      <c r="V22" s="31">
        <v>90.070729999999998</v>
      </c>
      <c r="W22" s="31">
        <v>118.758</v>
      </c>
      <c r="X22" s="31">
        <v>143.5205</v>
      </c>
      <c r="Y22" s="31">
        <v>238.1721</v>
      </c>
      <c r="Z22" s="31">
        <v>274.67689999999999</v>
      </c>
      <c r="AA22" s="31">
        <v>320.83980000000003</v>
      </c>
      <c r="AB22" s="31">
        <v>265.06299999999999</v>
      </c>
      <c r="AC22" s="31">
        <v>228.65940000000001</v>
      </c>
      <c r="AD22" s="31">
        <v>239.66579999999999</v>
      </c>
      <c r="AE22" s="61">
        <v>156.05179999999999</v>
      </c>
    </row>
    <row r="23" spans="1:31" x14ac:dyDescent="0.3">
      <c r="A23" s="73" t="s">
        <v>26</v>
      </c>
      <c r="B23" s="60">
        <v>46.198189999999997</v>
      </c>
      <c r="C23" s="31">
        <v>243.66120000000001</v>
      </c>
      <c r="D23" s="31">
        <v>339.9461</v>
      </c>
      <c r="E23" s="31">
        <v>497.8877</v>
      </c>
      <c r="F23" s="31">
        <v>623.60329999999999</v>
      </c>
      <c r="G23" s="31">
        <v>527.83100000000002</v>
      </c>
      <c r="H23" s="31">
        <v>432.8424</v>
      </c>
      <c r="I23" s="31">
        <v>251.4084</v>
      </c>
      <c r="J23" s="31">
        <v>50.04213</v>
      </c>
      <c r="K23" s="31">
        <v>0</v>
      </c>
      <c r="L23" s="31">
        <v>566.54060000000004</v>
      </c>
      <c r="M23" s="31">
        <v>942.38250000000005</v>
      </c>
      <c r="N23" s="31">
        <v>1232.7840000000001</v>
      </c>
      <c r="O23" s="31">
        <v>1501.4490000000001</v>
      </c>
      <c r="P23" s="31">
        <v>1446.7929999999999</v>
      </c>
      <c r="Q23" s="31">
        <v>1573.9690000000001</v>
      </c>
      <c r="R23" s="31">
        <v>1190.08</v>
      </c>
      <c r="S23" s="31">
        <v>1170.338</v>
      </c>
      <c r="T23" s="31">
        <v>718.17880000000002</v>
      </c>
      <c r="U23" s="31">
        <v>244.1773</v>
      </c>
      <c r="V23" s="31">
        <v>942.03099999999995</v>
      </c>
      <c r="W23" s="31">
        <v>985.8777</v>
      </c>
      <c r="X23" s="31">
        <v>1867.981</v>
      </c>
      <c r="Y23" s="31">
        <v>1883.6759999999999</v>
      </c>
      <c r="Z23" s="31">
        <v>2626.67</v>
      </c>
      <c r="AA23" s="31">
        <v>2619.7159999999999</v>
      </c>
      <c r="AB23" s="31">
        <v>2396.596</v>
      </c>
      <c r="AC23" s="31">
        <v>2677.5540000000001</v>
      </c>
      <c r="AD23" s="31">
        <v>1779.5219999999999</v>
      </c>
      <c r="AE23" s="61">
        <v>1419.4069999999999</v>
      </c>
    </row>
    <row r="24" spans="1:31" ht="14.4" thickBot="1" x14ac:dyDescent="0.35">
      <c r="A24" s="75" t="s">
        <v>27</v>
      </c>
      <c r="B24" s="60">
        <v>21.826699999999999</v>
      </c>
      <c r="C24" s="31">
        <v>95.840950000000007</v>
      </c>
      <c r="D24" s="31">
        <v>184.0513</v>
      </c>
      <c r="E24" s="31">
        <v>264.85169999999999</v>
      </c>
      <c r="F24" s="31">
        <v>295.08819999999997</v>
      </c>
      <c r="G24" s="31">
        <v>275.83150000000001</v>
      </c>
      <c r="H24" s="31">
        <v>169.8895</v>
      </c>
      <c r="I24" s="31">
        <v>94.179019999999994</v>
      </c>
      <c r="J24" s="31">
        <v>18.553750000000001</v>
      </c>
      <c r="K24" s="31">
        <v>0</v>
      </c>
      <c r="L24" s="31">
        <v>278.87599999999998</v>
      </c>
      <c r="M24" s="31">
        <v>390.95370000000003</v>
      </c>
      <c r="N24" s="31">
        <v>541.48900000000003</v>
      </c>
      <c r="O24" s="31">
        <v>682.36710000000005</v>
      </c>
      <c r="P24" s="31">
        <v>691.60119999999995</v>
      </c>
      <c r="Q24" s="31">
        <v>771.64070000000004</v>
      </c>
      <c r="R24" s="31">
        <v>663.48720000000003</v>
      </c>
      <c r="S24" s="31">
        <v>472.00819999999999</v>
      </c>
      <c r="T24" s="31">
        <v>323.91039999999998</v>
      </c>
      <c r="U24" s="31">
        <v>109.9674</v>
      </c>
      <c r="V24" s="31">
        <v>305.62040000000002</v>
      </c>
      <c r="W24" s="31">
        <v>536.83669999999995</v>
      </c>
      <c r="X24" s="31">
        <v>644.08669999999995</v>
      </c>
      <c r="Y24" s="31">
        <v>1183.884</v>
      </c>
      <c r="Z24" s="31">
        <v>1138.194</v>
      </c>
      <c r="AA24" s="31">
        <v>1477.518</v>
      </c>
      <c r="AB24" s="31">
        <v>1098.8109999999999</v>
      </c>
      <c r="AC24" s="31">
        <v>935.01909999999998</v>
      </c>
      <c r="AD24" s="31">
        <v>760.92570000000001</v>
      </c>
      <c r="AE24" s="61">
        <v>581.54349999999999</v>
      </c>
    </row>
    <row r="25" spans="1:31" ht="14.4" thickTop="1" x14ac:dyDescent="0.3">
      <c r="A25" s="74" t="s">
        <v>28</v>
      </c>
      <c r="B25" s="60">
        <v>15.68784</v>
      </c>
      <c r="C25" s="31">
        <v>75.654660000000007</v>
      </c>
      <c r="D25" s="31">
        <v>137.08529999999999</v>
      </c>
      <c r="E25" s="31">
        <v>211.3246</v>
      </c>
      <c r="F25" s="31">
        <v>170.04140000000001</v>
      </c>
      <c r="G25" s="31">
        <v>198.6499</v>
      </c>
      <c r="H25" s="31">
        <v>114.2444</v>
      </c>
      <c r="I25" s="31">
        <v>60.189459999999997</v>
      </c>
      <c r="J25" s="31">
        <v>15.96795</v>
      </c>
      <c r="K25" s="31">
        <v>0</v>
      </c>
      <c r="L25" s="31">
        <v>199.7741</v>
      </c>
      <c r="M25" s="31">
        <v>273.58550000000002</v>
      </c>
      <c r="N25" s="31">
        <v>356.97699999999998</v>
      </c>
      <c r="O25" s="31">
        <v>519.95640000000003</v>
      </c>
      <c r="P25" s="31">
        <v>527.67319999999995</v>
      </c>
      <c r="Q25" s="31">
        <v>487.5018</v>
      </c>
      <c r="R25" s="31">
        <v>428.17779999999999</v>
      </c>
      <c r="S25" s="31">
        <v>435.81169999999997</v>
      </c>
      <c r="T25" s="31">
        <v>194.4855</v>
      </c>
      <c r="U25" s="31">
        <v>80.176509999999993</v>
      </c>
      <c r="V25" s="31">
        <v>314.9033</v>
      </c>
      <c r="W25" s="31">
        <v>386.40339999999998</v>
      </c>
      <c r="X25" s="31">
        <v>498.27120000000002</v>
      </c>
      <c r="Y25" s="31">
        <v>683.05449999999996</v>
      </c>
      <c r="Z25" s="31">
        <v>669.24959999999999</v>
      </c>
      <c r="AA25" s="31">
        <v>832.37840000000006</v>
      </c>
      <c r="AB25" s="31">
        <v>780.64760000000001</v>
      </c>
      <c r="AC25" s="31">
        <v>673.91480000000001</v>
      </c>
      <c r="AD25" s="31">
        <v>687.70090000000005</v>
      </c>
      <c r="AE25" s="61">
        <v>382.43700000000001</v>
      </c>
    </row>
    <row r="26" spans="1:31" x14ac:dyDescent="0.3">
      <c r="A26" s="73" t="s">
        <v>29</v>
      </c>
      <c r="B26" s="60">
        <v>7.0387310000000003</v>
      </c>
      <c r="C26" s="31">
        <v>75.761319999999998</v>
      </c>
      <c r="D26" s="31">
        <v>90.615819999999999</v>
      </c>
      <c r="E26" s="31">
        <v>107.3963</v>
      </c>
      <c r="F26" s="31">
        <v>125.3802</v>
      </c>
      <c r="G26" s="31">
        <v>109.7409</v>
      </c>
      <c r="H26" s="31">
        <v>66.030259999999998</v>
      </c>
      <c r="I26" s="31">
        <v>51.341999999999999</v>
      </c>
      <c r="J26" s="31">
        <v>10.487019999999999</v>
      </c>
      <c r="K26" s="31">
        <v>0</v>
      </c>
      <c r="L26" s="31">
        <v>135.2663</v>
      </c>
      <c r="M26" s="31">
        <v>189.82769999999999</v>
      </c>
      <c r="N26" s="31">
        <v>286.94529999999997</v>
      </c>
      <c r="O26" s="31">
        <v>396.71589999999998</v>
      </c>
      <c r="P26" s="31">
        <v>323.03739999999999</v>
      </c>
      <c r="Q26" s="31">
        <v>345.75130000000001</v>
      </c>
      <c r="R26" s="31">
        <v>386.92570000000001</v>
      </c>
      <c r="S26" s="31">
        <v>220.3177</v>
      </c>
      <c r="T26" s="31">
        <v>106.01779999999999</v>
      </c>
      <c r="U26" s="31">
        <v>54.654789999999998</v>
      </c>
      <c r="V26" s="31">
        <v>175.6591</v>
      </c>
      <c r="W26" s="31">
        <v>343.98809999999997</v>
      </c>
      <c r="X26" s="31">
        <v>449.18830000000003</v>
      </c>
      <c r="Y26" s="31">
        <v>719.68780000000004</v>
      </c>
      <c r="Z26" s="31">
        <v>538.57479999999998</v>
      </c>
      <c r="AA26" s="31">
        <v>602.255</v>
      </c>
      <c r="AB26" s="31">
        <v>631.81700000000001</v>
      </c>
      <c r="AC26" s="31">
        <v>499.47919999999999</v>
      </c>
      <c r="AD26" s="31">
        <v>354.5677</v>
      </c>
      <c r="AE26" s="61">
        <v>318.6123</v>
      </c>
    </row>
    <row r="27" spans="1:31" x14ac:dyDescent="0.3">
      <c r="A27" s="73" t="s">
        <v>30</v>
      </c>
      <c r="B27" s="60">
        <v>9.4440980000000003</v>
      </c>
      <c r="C27" s="31">
        <v>36.454169999999998</v>
      </c>
      <c r="D27" s="31">
        <v>60.79175</v>
      </c>
      <c r="E27" s="31">
        <v>116.6601</v>
      </c>
      <c r="F27" s="31">
        <v>99.91507</v>
      </c>
      <c r="G27" s="31">
        <v>97.615110000000001</v>
      </c>
      <c r="H27" s="31">
        <v>66.656390000000002</v>
      </c>
      <c r="I27" s="31">
        <v>29.376950000000001</v>
      </c>
      <c r="J27" s="31">
        <v>8.3972090000000001</v>
      </c>
      <c r="K27" s="31">
        <v>0</v>
      </c>
      <c r="L27" s="31">
        <v>69.435850000000002</v>
      </c>
      <c r="M27" s="31">
        <v>179.05600000000001</v>
      </c>
      <c r="N27" s="31">
        <v>219.07730000000001</v>
      </c>
      <c r="O27" s="31">
        <v>276.33879999999999</v>
      </c>
      <c r="P27" s="31">
        <v>339.00659999999999</v>
      </c>
      <c r="Q27" s="31">
        <v>316.86849999999998</v>
      </c>
      <c r="R27" s="31">
        <v>249.90180000000001</v>
      </c>
      <c r="S27" s="31">
        <v>208.19040000000001</v>
      </c>
      <c r="T27" s="31">
        <v>103.6349</v>
      </c>
      <c r="U27" s="31">
        <v>36.168979999999998</v>
      </c>
      <c r="V27" s="31">
        <v>121.9538</v>
      </c>
      <c r="W27" s="31">
        <v>246.04150000000001</v>
      </c>
      <c r="X27" s="31">
        <v>288.99119999999999</v>
      </c>
      <c r="Y27" s="31">
        <v>404.48399999999998</v>
      </c>
      <c r="Z27" s="31">
        <v>387.79390000000001</v>
      </c>
      <c r="AA27" s="31">
        <v>484.38490000000002</v>
      </c>
      <c r="AB27" s="31">
        <v>468.52539999999999</v>
      </c>
      <c r="AC27" s="31">
        <v>424.63959999999997</v>
      </c>
      <c r="AD27" s="31">
        <v>328.57049999999998</v>
      </c>
      <c r="AE27" s="61">
        <v>294.84890000000001</v>
      </c>
    </row>
    <row r="28" spans="1:31" x14ac:dyDescent="0.3">
      <c r="A28" s="73" t="s">
        <v>31</v>
      </c>
      <c r="B28" s="60">
        <v>6.722512</v>
      </c>
      <c r="C28" s="31">
        <v>22.907969999999999</v>
      </c>
      <c r="D28" s="31">
        <v>50.32826</v>
      </c>
      <c r="E28" s="31">
        <v>68.475340000000003</v>
      </c>
      <c r="F28" s="31">
        <v>79.166529999999995</v>
      </c>
      <c r="G28" s="31">
        <v>62.890540000000001</v>
      </c>
      <c r="H28" s="31">
        <v>53.667380000000001</v>
      </c>
      <c r="I28" s="31">
        <v>23.93346</v>
      </c>
      <c r="J28" s="31">
        <v>6.8731299999999997</v>
      </c>
      <c r="K28" s="31">
        <v>0</v>
      </c>
      <c r="L28" s="31">
        <v>85.078919999999997</v>
      </c>
      <c r="M28" s="31">
        <v>95.530360000000002</v>
      </c>
      <c r="N28" s="31">
        <v>167.3176</v>
      </c>
      <c r="O28" s="31">
        <v>189.3837</v>
      </c>
      <c r="P28" s="31">
        <v>214.76730000000001</v>
      </c>
      <c r="Q28" s="31">
        <v>272.18329999999997</v>
      </c>
      <c r="R28" s="31">
        <v>158.9434</v>
      </c>
      <c r="S28" s="31">
        <v>139.63999999999999</v>
      </c>
      <c r="T28" s="31">
        <v>82.261210000000005</v>
      </c>
      <c r="U28" s="31">
        <v>41.863939999999999</v>
      </c>
      <c r="V28" s="31">
        <v>95.603899999999996</v>
      </c>
      <c r="W28" s="31">
        <v>155.8733</v>
      </c>
      <c r="X28" s="31">
        <v>227.542</v>
      </c>
      <c r="Y28" s="31">
        <v>415.94900000000001</v>
      </c>
      <c r="Z28" s="31">
        <v>234.70339999999999</v>
      </c>
      <c r="AA28" s="31">
        <v>333.43090000000001</v>
      </c>
      <c r="AB28" s="31">
        <v>344.9024</v>
      </c>
      <c r="AC28" s="31">
        <v>267.61160000000001</v>
      </c>
      <c r="AD28" s="31">
        <v>239.30850000000001</v>
      </c>
      <c r="AE28" s="61">
        <v>134.92619999999999</v>
      </c>
    </row>
    <row r="29" spans="1:31" ht="14.4" thickBot="1" x14ac:dyDescent="0.35">
      <c r="A29" s="73" t="s">
        <v>32</v>
      </c>
      <c r="B29" s="76">
        <v>4.6629909999999999</v>
      </c>
      <c r="C29" s="77">
        <v>16.332550000000001</v>
      </c>
      <c r="D29" s="77">
        <v>53.831490000000002</v>
      </c>
      <c r="E29" s="77">
        <v>59.387680000000003</v>
      </c>
      <c r="F29" s="77">
        <v>55.276470000000003</v>
      </c>
      <c r="G29" s="77">
        <v>55.77655</v>
      </c>
      <c r="H29" s="77">
        <v>32.642760000000003</v>
      </c>
      <c r="I29" s="77">
        <v>16.990020000000001</v>
      </c>
      <c r="J29" s="77">
        <v>4.6187560000000003</v>
      </c>
      <c r="K29" s="77">
        <v>0</v>
      </c>
      <c r="L29" s="77">
        <v>61.973050000000001</v>
      </c>
      <c r="M29" s="77">
        <v>91.224760000000003</v>
      </c>
      <c r="N29" s="77">
        <v>125.2529</v>
      </c>
      <c r="O29" s="77">
        <v>176.25139999999999</v>
      </c>
      <c r="P29" s="77">
        <v>187.3853</v>
      </c>
      <c r="Q29" s="77">
        <v>142.11330000000001</v>
      </c>
      <c r="R29" s="77">
        <v>116.74890000000001</v>
      </c>
      <c r="S29" s="77">
        <v>94.820949999999996</v>
      </c>
      <c r="T29" s="77">
        <v>67.374160000000003</v>
      </c>
      <c r="U29" s="77">
        <v>19.635470000000002</v>
      </c>
      <c r="V29" s="77">
        <v>103.7881</v>
      </c>
      <c r="W29" s="77">
        <v>108.3399</v>
      </c>
      <c r="X29" s="77">
        <v>167.45140000000001</v>
      </c>
      <c r="Y29" s="77">
        <v>213.43100000000001</v>
      </c>
      <c r="Z29" s="77">
        <v>322.1266</v>
      </c>
      <c r="AA29" s="77">
        <v>316.0564</v>
      </c>
      <c r="AB29" s="77">
        <v>237.80940000000001</v>
      </c>
      <c r="AC29" s="77">
        <v>246.47540000000001</v>
      </c>
      <c r="AD29" s="77">
        <v>213.1773</v>
      </c>
      <c r="AE29" s="78">
        <v>132.97980000000001</v>
      </c>
    </row>
    <row r="30" spans="1:31" x14ac:dyDescent="0.3">
      <c r="B30" s="1">
        <f>COUNTIF(B3:B29,"&lt;500")</f>
        <v>27</v>
      </c>
      <c r="C30" s="1">
        <f t="shared" ref="C30:AE30" si="0">COUNTIF(C3:C29,"&lt;500")</f>
        <v>27</v>
      </c>
      <c r="D30" s="1">
        <f t="shared" si="0"/>
        <v>27</v>
      </c>
      <c r="E30" s="1">
        <f t="shared" si="0"/>
        <v>26</v>
      </c>
      <c r="F30" s="1">
        <f t="shared" si="0"/>
        <v>23</v>
      </c>
      <c r="G30" s="1">
        <f t="shared" si="0"/>
        <v>24</v>
      </c>
      <c r="H30" s="1">
        <f t="shared" si="0"/>
        <v>27</v>
      </c>
      <c r="I30" s="1">
        <f t="shared" si="0"/>
        <v>27</v>
      </c>
      <c r="J30" s="1">
        <f t="shared" si="0"/>
        <v>27</v>
      </c>
      <c r="K30" s="1">
        <f t="shared" si="0"/>
        <v>27</v>
      </c>
      <c r="L30" s="1">
        <f t="shared" si="0"/>
        <v>23</v>
      </c>
      <c r="M30" s="1">
        <f t="shared" si="0"/>
        <v>23</v>
      </c>
      <c r="N30" s="1">
        <f t="shared" si="0"/>
        <v>18</v>
      </c>
      <c r="O30" s="1">
        <f t="shared" si="0"/>
        <v>15</v>
      </c>
      <c r="P30" s="1">
        <f t="shared" si="0"/>
        <v>15</v>
      </c>
      <c r="Q30" s="1">
        <f t="shared" si="0"/>
        <v>16</v>
      </c>
      <c r="R30" s="1">
        <f t="shared" si="0"/>
        <v>17</v>
      </c>
      <c r="S30" s="1">
        <f t="shared" si="0"/>
        <v>20</v>
      </c>
      <c r="T30" s="1">
        <f t="shared" si="0"/>
        <v>23</v>
      </c>
      <c r="U30" s="1">
        <f t="shared" si="0"/>
        <v>27</v>
      </c>
      <c r="V30" s="1">
        <f t="shared" si="0"/>
        <v>23</v>
      </c>
      <c r="W30" s="1">
        <f t="shared" si="0"/>
        <v>19</v>
      </c>
      <c r="X30" s="1">
        <f t="shared" si="0"/>
        <v>14</v>
      </c>
      <c r="Y30" s="1">
        <f t="shared" si="0"/>
        <v>11</v>
      </c>
      <c r="Z30" s="1">
        <f t="shared" si="0"/>
        <v>10</v>
      </c>
      <c r="AA30" s="1">
        <f t="shared" si="0"/>
        <v>8</v>
      </c>
      <c r="AB30" s="1">
        <f t="shared" si="0"/>
        <v>10</v>
      </c>
      <c r="AC30" s="1">
        <f t="shared" si="0"/>
        <v>12</v>
      </c>
      <c r="AD30" s="1">
        <f t="shared" si="0"/>
        <v>14</v>
      </c>
      <c r="AE30" s="1">
        <f t="shared" si="0"/>
        <v>19</v>
      </c>
    </row>
    <row r="31" spans="1:31" ht="14.4" thickBot="1" x14ac:dyDescent="0.35"/>
    <row r="32" spans="1:31" ht="14.4" customHeight="1" thickBot="1" x14ac:dyDescent="0.35">
      <c r="A32" s="111" t="s">
        <v>67</v>
      </c>
      <c r="B32" s="118" t="s">
        <v>62</v>
      </c>
      <c r="C32" s="119"/>
      <c r="D32" s="119"/>
      <c r="E32" s="119"/>
      <c r="F32" s="119"/>
      <c r="G32" s="119"/>
      <c r="H32" s="119"/>
      <c r="I32" s="119"/>
      <c r="J32" s="119"/>
      <c r="K32" s="120"/>
      <c r="L32" s="118" t="s">
        <v>63</v>
      </c>
      <c r="M32" s="119"/>
      <c r="N32" s="119"/>
      <c r="O32" s="119"/>
      <c r="P32" s="119"/>
      <c r="Q32" s="119"/>
      <c r="R32" s="119"/>
      <c r="S32" s="119"/>
      <c r="T32" s="119"/>
      <c r="U32" s="120"/>
      <c r="V32" s="118" t="s">
        <v>64</v>
      </c>
      <c r="W32" s="119"/>
      <c r="X32" s="119"/>
      <c r="Y32" s="119"/>
      <c r="Z32" s="119"/>
      <c r="AA32" s="119"/>
      <c r="AB32" s="119"/>
      <c r="AC32" s="119"/>
      <c r="AD32" s="119"/>
      <c r="AE32" s="120"/>
    </row>
    <row r="33" spans="1:31" ht="15" customHeight="1" thickBot="1" x14ac:dyDescent="0.35">
      <c r="A33" s="112"/>
      <c r="B33" s="55">
        <v>8.3000000000000007</v>
      </c>
      <c r="C33" s="55">
        <v>9.3000000000000007</v>
      </c>
      <c r="D33" s="55">
        <v>10.3</v>
      </c>
      <c r="E33" s="55">
        <v>11.3</v>
      </c>
      <c r="F33" s="55">
        <v>12.3</v>
      </c>
      <c r="G33" s="55">
        <v>13.3</v>
      </c>
      <c r="H33" s="55">
        <v>14.3</v>
      </c>
      <c r="I33" s="55">
        <v>15.3</v>
      </c>
      <c r="J33" s="55">
        <v>16.3</v>
      </c>
      <c r="K33" s="56">
        <v>17.3</v>
      </c>
      <c r="L33" s="55">
        <v>8.3000000000000007</v>
      </c>
      <c r="M33" s="55">
        <v>9.3000000000000007</v>
      </c>
      <c r="N33" s="55">
        <v>10.3</v>
      </c>
      <c r="O33" s="55">
        <v>11.3</v>
      </c>
      <c r="P33" s="55">
        <v>12.3</v>
      </c>
      <c r="Q33" s="55">
        <v>13.3</v>
      </c>
      <c r="R33" s="55">
        <v>14.3</v>
      </c>
      <c r="S33" s="55">
        <v>15.3</v>
      </c>
      <c r="T33" s="55">
        <v>16.3</v>
      </c>
      <c r="U33" s="56">
        <v>17.3</v>
      </c>
      <c r="V33" s="56">
        <v>7.3</v>
      </c>
      <c r="W33" s="55">
        <v>8.3000000000000007</v>
      </c>
      <c r="X33" s="55">
        <v>9.3000000000000007</v>
      </c>
      <c r="Y33" s="55">
        <v>10.3</v>
      </c>
      <c r="Z33" s="55">
        <v>11.3</v>
      </c>
      <c r="AA33" s="55">
        <v>12.3</v>
      </c>
      <c r="AB33" s="55">
        <v>13.3</v>
      </c>
      <c r="AC33" s="55">
        <v>14.3</v>
      </c>
      <c r="AD33" s="55">
        <v>15.3</v>
      </c>
      <c r="AE33" s="56">
        <v>16.3</v>
      </c>
    </row>
    <row r="34" spans="1:31" ht="15" customHeight="1" x14ac:dyDescent="0.3">
      <c r="A34" s="72" t="s">
        <v>4</v>
      </c>
      <c r="B34" s="57">
        <f>B65*0.9058</f>
        <v>30.412452392000002</v>
      </c>
      <c r="C34" s="58">
        <f t="shared" ref="C34:AE34" si="1">C65*0.9058</f>
        <v>107.64871404</v>
      </c>
      <c r="D34" s="58">
        <f t="shared" si="1"/>
        <v>258.48416048000001</v>
      </c>
      <c r="E34" s="58">
        <f t="shared" si="1"/>
        <v>306.01465678</v>
      </c>
      <c r="F34" s="58">
        <f t="shared" si="1"/>
        <v>328.49000044000002</v>
      </c>
      <c r="G34" s="58">
        <f t="shared" si="1"/>
        <v>236.89034138</v>
      </c>
      <c r="H34" s="58">
        <f t="shared" si="1"/>
        <v>265.94777132000002</v>
      </c>
      <c r="I34" s="58">
        <f t="shared" si="1"/>
        <v>117.24729547999999</v>
      </c>
      <c r="J34" s="58">
        <f t="shared" si="1"/>
        <v>23.851688644000003</v>
      </c>
      <c r="K34" s="58">
        <f t="shared" si="1"/>
        <v>0</v>
      </c>
      <c r="L34" s="58">
        <f t="shared" si="1"/>
        <v>258.31803676000004</v>
      </c>
      <c r="M34" s="58">
        <f t="shared" si="1"/>
        <v>467.34352448000004</v>
      </c>
      <c r="N34" s="58">
        <f t="shared" si="1"/>
        <v>585.90912128000002</v>
      </c>
      <c r="O34" s="58">
        <f t="shared" si="1"/>
        <v>764.49239202000001</v>
      </c>
      <c r="P34" s="58">
        <f t="shared" si="1"/>
        <v>655.92492503999995</v>
      </c>
      <c r="Q34" s="58">
        <f t="shared" si="1"/>
        <v>848.33342118000007</v>
      </c>
      <c r="R34" s="58">
        <f t="shared" si="1"/>
        <v>802.49604624000006</v>
      </c>
      <c r="S34" s="58">
        <f t="shared" si="1"/>
        <v>496.88347407999998</v>
      </c>
      <c r="T34" s="58">
        <f t="shared" si="1"/>
        <v>436.18128708</v>
      </c>
      <c r="U34" s="58">
        <f t="shared" si="1"/>
        <v>157.66391031999999</v>
      </c>
      <c r="V34" s="58">
        <f t="shared" si="1"/>
        <v>416.78973952000007</v>
      </c>
      <c r="W34" s="58">
        <f t="shared" si="1"/>
        <v>659.96234737999998</v>
      </c>
      <c r="X34" s="58">
        <f t="shared" si="1"/>
        <v>832.10945622000008</v>
      </c>
      <c r="Y34" s="58">
        <f t="shared" si="1"/>
        <v>992.73234339999999</v>
      </c>
      <c r="Z34" s="58">
        <f t="shared" si="1"/>
        <v>1347.3666304000001</v>
      </c>
      <c r="AA34" s="58">
        <f t="shared" si="1"/>
        <v>1416.3070683999999</v>
      </c>
      <c r="AB34" s="58">
        <f t="shared" si="1"/>
        <v>1598.5476877999999</v>
      </c>
      <c r="AC34" s="58">
        <f t="shared" si="1"/>
        <v>993.86912240000015</v>
      </c>
      <c r="AD34" s="58">
        <f t="shared" si="1"/>
        <v>1108.8531860000001</v>
      </c>
      <c r="AE34" s="59">
        <f t="shared" si="1"/>
        <v>632.62222366000003</v>
      </c>
    </row>
    <row r="35" spans="1:31" ht="15" customHeight="1" x14ac:dyDescent="0.3">
      <c r="A35" s="73" t="s">
        <v>5</v>
      </c>
      <c r="B35" s="60">
        <f t="shared" ref="B35:AE35" si="2">B66*0.9058</f>
        <v>14.82971231</v>
      </c>
      <c r="C35" s="31">
        <f t="shared" si="2"/>
        <v>48.724603382000005</v>
      </c>
      <c r="D35" s="31">
        <f t="shared" si="2"/>
        <v>107.66003654000001</v>
      </c>
      <c r="E35" s="31">
        <f t="shared" si="2"/>
        <v>167.08703830000002</v>
      </c>
      <c r="F35" s="31">
        <f t="shared" si="2"/>
        <v>173.5748308</v>
      </c>
      <c r="G35" s="31">
        <f t="shared" si="2"/>
        <v>178.99341698000001</v>
      </c>
      <c r="H35" s="31">
        <f t="shared" si="2"/>
        <v>135.67335082000002</v>
      </c>
      <c r="I35" s="31">
        <f t="shared" si="2"/>
        <v>71.798780480000005</v>
      </c>
      <c r="J35" s="31">
        <f t="shared" si="2"/>
        <v>14.798761124</v>
      </c>
      <c r="K35" s="31">
        <f t="shared" si="2"/>
        <v>0</v>
      </c>
      <c r="L35" s="31">
        <f t="shared" si="2"/>
        <v>167.69011994000002</v>
      </c>
      <c r="M35" s="31">
        <f t="shared" si="2"/>
        <v>256.49031352000003</v>
      </c>
      <c r="N35" s="31">
        <f t="shared" si="2"/>
        <v>337.73948656000005</v>
      </c>
      <c r="O35" s="31">
        <f t="shared" si="2"/>
        <v>373.56378598000003</v>
      </c>
      <c r="P35" s="31">
        <f t="shared" si="2"/>
        <v>410.89035470000005</v>
      </c>
      <c r="Q35" s="31">
        <f t="shared" si="2"/>
        <v>582.90630370000008</v>
      </c>
      <c r="R35" s="31">
        <f t="shared" si="2"/>
        <v>377.25600794000002</v>
      </c>
      <c r="S35" s="31">
        <f t="shared" si="2"/>
        <v>239.52721576000002</v>
      </c>
      <c r="T35" s="31">
        <f t="shared" si="2"/>
        <v>164.11682952000001</v>
      </c>
      <c r="U35" s="31">
        <f t="shared" si="2"/>
        <v>75.757162711999996</v>
      </c>
      <c r="V35" s="31">
        <f t="shared" si="2"/>
        <v>253.65588416</v>
      </c>
      <c r="W35" s="31">
        <f t="shared" si="2"/>
        <v>273.48855632000004</v>
      </c>
      <c r="X35" s="31">
        <f t="shared" si="2"/>
        <v>536.76331184000003</v>
      </c>
      <c r="Y35" s="31">
        <f t="shared" si="2"/>
        <v>522.36870056000009</v>
      </c>
      <c r="Z35" s="31">
        <f t="shared" si="2"/>
        <v>881.89557568000009</v>
      </c>
      <c r="AA35" s="31">
        <f t="shared" si="2"/>
        <v>922.08356660000004</v>
      </c>
      <c r="AB35" s="31">
        <f t="shared" si="2"/>
        <v>931.90425019999998</v>
      </c>
      <c r="AC35" s="31">
        <f t="shared" si="2"/>
        <v>574.80935750000003</v>
      </c>
      <c r="AD35" s="31">
        <f t="shared" si="2"/>
        <v>555.99897122000004</v>
      </c>
      <c r="AE35" s="61">
        <f t="shared" si="2"/>
        <v>358.92687320000005</v>
      </c>
    </row>
    <row r="36" spans="1:31" ht="15" customHeight="1" x14ac:dyDescent="0.3">
      <c r="A36" s="73" t="s">
        <v>6</v>
      </c>
      <c r="B36" s="60">
        <f t="shared" ref="B36:AE36" si="3">B67*0.9058</f>
        <v>9.5404924859999998</v>
      </c>
      <c r="C36" s="31">
        <f t="shared" si="3"/>
        <v>41.393529198000003</v>
      </c>
      <c r="D36" s="31">
        <f t="shared" si="3"/>
        <v>73.066094317999998</v>
      </c>
      <c r="E36" s="31">
        <f t="shared" si="3"/>
        <v>110.07933776</v>
      </c>
      <c r="F36" s="31">
        <f t="shared" si="3"/>
        <v>95.589436320000004</v>
      </c>
      <c r="G36" s="31">
        <f t="shared" si="3"/>
        <v>119.9863441</v>
      </c>
      <c r="H36" s="31">
        <f t="shared" si="3"/>
        <v>77.476199010000002</v>
      </c>
      <c r="I36" s="31">
        <f t="shared" si="3"/>
        <v>53.277896938000005</v>
      </c>
      <c r="J36" s="31">
        <f t="shared" si="3"/>
        <v>12.086804982</v>
      </c>
      <c r="K36" s="31">
        <f t="shared" si="3"/>
        <v>0</v>
      </c>
      <c r="L36" s="31">
        <f t="shared" si="3"/>
        <v>85.221731042000002</v>
      </c>
      <c r="M36" s="31">
        <f t="shared" si="3"/>
        <v>157.61110218000002</v>
      </c>
      <c r="N36" s="31">
        <f t="shared" si="3"/>
        <v>218.18203876000001</v>
      </c>
      <c r="O36" s="31">
        <f t="shared" si="3"/>
        <v>284.11929686000002</v>
      </c>
      <c r="P36" s="31">
        <f t="shared" si="3"/>
        <v>225.49999696</v>
      </c>
      <c r="Q36" s="31">
        <f t="shared" si="3"/>
        <v>285.88515396000003</v>
      </c>
      <c r="R36" s="31">
        <f t="shared" si="3"/>
        <v>266.15492777999998</v>
      </c>
      <c r="S36" s="31">
        <f t="shared" si="3"/>
        <v>203.61052474000002</v>
      </c>
      <c r="T36" s="31">
        <f t="shared" si="3"/>
        <v>111.53378082000002</v>
      </c>
      <c r="U36" s="31">
        <f t="shared" si="3"/>
        <v>41.059171244000005</v>
      </c>
      <c r="V36" s="31">
        <f t="shared" si="3"/>
        <v>197.84112222000002</v>
      </c>
      <c r="W36" s="31">
        <f t="shared" si="3"/>
        <v>293.33209808000004</v>
      </c>
      <c r="X36" s="31">
        <f t="shared" si="3"/>
        <v>270.62967036000003</v>
      </c>
      <c r="Y36" s="31">
        <f t="shared" si="3"/>
        <v>351.40112448000002</v>
      </c>
      <c r="Z36" s="31">
        <f t="shared" si="3"/>
        <v>459.71333702000004</v>
      </c>
      <c r="AA36" s="31">
        <f t="shared" si="3"/>
        <v>583.09081516000003</v>
      </c>
      <c r="AB36" s="31">
        <f t="shared" si="3"/>
        <v>447.31855098</v>
      </c>
      <c r="AC36" s="31">
        <f t="shared" si="3"/>
        <v>318.90228860000002</v>
      </c>
      <c r="AD36" s="31">
        <f t="shared" si="3"/>
        <v>321.33200651999999</v>
      </c>
      <c r="AE36" s="61">
        <f t="shared" si="3"/>
        <v>317.79277418000004</v>
      </c>
    </row>
    <row r="37" spans="1:31" x14ac:dyDescent="0.3">
      <c r="A37" s="73" t="s">
        <v>7</v>
      </c>
      <c r="B37" s="60">
        <f t="shared" ref="B37:AE37" si="4">B68*0.9058</f>
        <v>7.0905226896000011</v>
      </c>
      <c r="C37" s="31">
        <f t="shared" si="4"/>
        <v>24.737216840000002</v>
      </c>
      <c r="D37" s="31">
        <f t="shared" si="4"/>
        <v>43.567920214000004</v>
      </c>
      <c r="E37" s="31">
        <f t="shared" si="4"/>
        <v>64.514173836000012</v>
      </c>
      <c r="F37" s="31">
        <f t="shared" si="4"/>
        <v>91.324386439999998</v>
      </c>
      <c r="G37" s="31">
        <f t="shared" si="4"/>
        <v>70.251221180000002</v>
      </c>
      <c r="H37" s="31">
        <f t="shared" si="4"/>
        <v>68.650790333999993</v>
      </c>
      <c r="I37" s="31">
        <f t="shared" si="4"/>
        <v>29.591851940000002</v>
      </c>
      <c r="J37" s="31">
        <f t="shared" si="4"/>
        <v>9.2200476200000008</v>
      </c>
      <c r="K37" s="31">
        <f t="shared" si="4"/>
        <v>0</v>
      </c>
      <c r="L37" s="31">
        <f t="shared" si="4"/>
        <v>78.230476785999997</v>
      </c>
      <c r="M37" s="31">
        <f t="shared" si="4"/>
        <v>135.32516130000002</v>
      </c>
      <c r="N37" s="31">
        <f t="shared" si="4"/>
        <v>189.84336112</v>
      </c>
      <c r="O37" s="31">
        <f t="shared" si="4"/>
        <v>204.18434904000003</v>
      </c>
      <c r="P37" s="31">
        <f t="shared" si="4"/>
        <v>193.53630772</v>
      </c>
      <c r="Q37" s="31">
        <f t="shared" si="4"/>
        <v>308.73531766000002</v>
      </c>
      <c r="R37" s="31">
        <f t="shared" si="4"/>
        <v>232.29730132</v>
      </c>
      <c r="S37" s="31">
        <f t="shared" si="4"/>
        <v>112.03387300000001</v>
      </c>
      <c r="T37" s="31">
        <f t="shared" si="4"/>
        <v>68.031721324000003</v>
      </c>
      <c r="U37" s="31">
        <f t="shared" si="4"/>
        <v>37.213171618000004</v>
      </c>
      <c r="V37" s="31">
        <f t="shared" si="4"/>
        <v>144.13624022000002</v>
      </c>
      <c r="W37" s="31">
        <f t="shared" si="4"/>
        <v>149.21487966000001</v>
      </c>
      <c r="X37" s="31">
        <f t="shared" si="4"/>
        <v>188.85006084000003</v>
      </c>
      <c r="Y37" s="31">
        <f t="shared" si="4"/>
        <v>217.3910942</v>
      </c>
      <c r="Z37" s="31">
        <f t="shared" si="4"/>
        <v>358.48928122000001</v>
      </c>
      <c r="AA37" s="31">
        <f t="shared" si="4"/>
        <v>316.24947214000002</v>
      </c>
      <c r="AB37" s="31">
        <f t="shared" si="4"/>
        <v>339.87744630000003</v>
      </c>
      <c r="AC37" s="31">
        <f t="shared" si="4"/>
        <v>235.46642377999999</v>
      </c>
      <c r="AD37" s="31">
        <f t="shared" si="4"/>
        <v>241.38637026000004</v>
      </c>
      <c r="AE37" s="61">
        <f t="shared" si="4"/>
        <v>169.37970867999999</v>
      </c>
    </row>
    <row r="38" spans="1:31" x14ac:dyDescent="0.3">
      <c r="A38" s="73" t="s">
        <v>8</v>
      </c>
      <c r="B38" s="60">
        <f t="shared" ref="B38:AE38" si="5">B69*0.9058</f>
        <v>6.1904654616000006</v>
      </c>
      <c r="C38" s="31">
        <f t="shared" si="5"/>
        <v>18.082431052</v>
      </c>
      <c r="D38" s="31">
        <f t="shared" si="5"/>
        <v>39.110831676000004</v>
      </c>
      <c r="E38" s="31">
        <f t="shared" si="5"/>
        <v>51.559730208000005</v>
      </c>
      <c r="F38" s="31">
        <f t="shared" si="5"/>
        <v>65.417247377999999</v>
      </c>
      <c r="G38" s="31">
        <f t="shared" si="5"/>
        <v>51.490200999999999</v>
      </c>
      <c r="H38" s="31">
        <f t="shared" si="5"/>
        <v>41.567569610000007</v>
      </c>
      <c r="I38" s="31">
        <f t="shared" si="5"/>
        <v>24.032223642000002</v>
      </c>
      <c r="J38" s="31">
        <f t="shared" si="5"/>
        <v>6.0422557482000006</v>
      </c>
      <c r="K38" s="31">
        <f t="shared" si="5"/>
        <v>0</v>
      </c>
      <c r="L38" s="31">
        <f t="shared" si="5"/>
        <v>44.507642424000004</v>
      </c>
      <c r="M38" s="31">
        <f t="shared" si="5"/>
        <v>88.959052784000008</v>
      </c>
      <c r="N38" s="31">
        <f t="shared" si="5"/>
        <v>122.05582536000001</v>
      </c>
      <c r="O38" s="31">
        <f t="shared" si="5"/>
        <v>172.40797924</v>
      </c>
      <c r="P38" s="31">
        <f t="shared" si="5"/>
        <v>166.16565854000001</v>
      </c>
      <c r="Q38" s="31">
        <f t="shared" si="5"/>
        <v>192.57362348000001</v>
      </c>
      <c r="R38" s="31">
        <f t="shared" si="5"/>
        <v>159.59181504</v>
      </c>
      <c r="S38" s="31">
        <f t="shared" si="5"/>
        <v>165.84292200000002</v>
      </c>
      <c r="T38" s="31">
        <f t="shared" si="5"/>
        <v>48.302410002000002</v>
      </c>
      <c r="U38" s="31">
        <f t="shared" si="5"/>
        <v>34.873463044000005</v>
      </c>
      <c r="V38" s="31">
        <f t="shared" si="5"/>
        <v>92.377197780000003</v>
      </c>
      <c r="W38" s="31">
        <f t="shared" si="5"/>
        <v>85.687547750000007</v>
      </c>
      <c r="X38" s="31">
        <f t="shared" si="5"/>
        <v>154.31172568</v>
      </c>
      <c r="Y38" s="31">
        <f t="shared" si="5"/>
        <v>187.90168824000003</v>
      </c>
      <c r="Z38" s="31">
        <f t="shared" si="5"/>
        <v>267.55801198</v>
      </c>
      <c r="AA38" s="31">
        <f t="shared" si="5"/>
        <v>263.97575413999999</v>
      </c>
      <c r="AB38" s="31">
        <f t="shared" si="5"/>
        <v>236.69948932000003</v>
      </c>
      <c r="AC38" s="31">
        <f t="shared" si="5"/>
        <v>181.49088874</v>
      </c>
      <c r="AD38" s="31">
        <f t="shared" si="5"/>
        <v>177.99377610000002</v>
      </c>
      <c r="AE38" s="61">
        <f t="shared" si="5"/>
        <v>120.96270591999999</v>
      </c>
    </row>
    <row r="39" spans="1:31" x14ac:dyDescent="0.3">
      <c r="A39" s="73" t="s">
        <v>9</v>
      </c>
      <c r="B39" s="60">
        <f t="shared" ref="B39:AE39" si="6">B70*0.9058</f>
        <v>4.7834201982</v>
      </c>
      <c r="C39" s="31">
        <f t="shared" si="6"/>
        <v>15.702106406000002</v>
      </c>
      <c r="D39" s="31">
        <f t="shared" si="6"/>
        <v>28.749494171999999</v>
      </c>
      <c r="E39" s="31">
        <f t="shared" si="6"/>
        <v>42.660698107999998</v>
      </c>
      <c r="F39" s="31">
        <f t="shared" si="6"/>
        <v>29.505927752000005</v>
      </c>
      <c r="G39" s="31">
        <f t="shared" si="6"/>
        <v>35.871518774000002</v>
      </c>
      <c r="H39" s="31">
        <f t="shared" si="6"/>
        <v>26.808446294000003</v>
      </c>
      <c r="I39" s="31">
        <f t="shared" si="6"/>
        <v>15.092774746</v>
      </c>
      <c r="J39" s="31">
        <f t="shared" si="6"/>
        <v>2.97618706</v>
      </c>
      <c r="K39" s="31">
        <f t="shared" si="6"/>
        <v>0</v>
      </c>
      <c r="L39" s="31">
        <f t="shared" si="6"/>
        <v>47.672987698</v>
      </c>
      <c r="M39" s="31">
        <f t="shared" si="6"/>
        <v>76.251983136000007</v>
      </c>
      <c r="N39" s="31">
        <f t="shared" si="6"/>
        <v>100.60639078000001</v>
      </c>
      <c r="O39" s="31">
        <f t="shared" si="6"/>
        <v>155.36607688000001</v>
      </c>
      <c r="P39" s="31">
        <f t="shared" si="6"/>
        <v>150.8523849</v>
      </c>
      <c r="Q39" s="31">
        <f t="shared" si="6"/>
        <v>127.30339649999999</v>
      </c>
      <c r="R39" s="31">
        <f t="shared" si="6"/>
        <v>89.639218004000014</v>
      </c>
      <c r="S39" s="31">
        <f t="shared" si="6"/>
        <v>76.425489126000002</v>
      </c>
      <c r="T39" s="31">
        <f t="shared" si="6"/>
        <v>48.486477620000002</v>
      </c>
      <c r="U39" s="31">
        <f t="shared" si="6"/>
        <v>17.869830734000001</v>
      </c>
      <c r="V39" s="31">
        <f t="shared" si="6"/>
        <v>47.424381830000002</v>
      </c>
      <c r="W39" s="31">
        <f t="shared" si="6"/>
        <v>89.526880688000006</v>
      </c>
      <c r="X39" s="31">
        <f t="shared" si="6"/>
        <v>131.56645362</v>
      </c>
      <c r="Y39" s="31">
        <f t="shared" si="6"/>
        <v>110.07734500000001</v>
      </c>
      <c r="Z39" s="31">
        <f t="shared" si="6"/>
        <v>157.47450754000002</v>
      </c>
      <c r="AA39" s="31">
        <f t="shared" si="6"/>
        <v>210.84370006</v>
      </c>
      <c r="AB39" s="31">
        <f t="shared" si="6"/>
        <v>85.814015546000007</v>
      </c>
      <c r="AC39" s="31">
        <f t="shared" si="6"/>
        <v>166.15968025999999</v>
      </c>
      <c r="AD39" s="31">
        <f t="shared" si="6"/>
        <v>120.89866586000001</v>
      </c>
      <c r="AE39" s="61">
        <f t="shared" si="6"/>
        <v>96.832103340000003</v>
      </c>
    </row>
    <row r="40" spans="1:31" ht="14.4" thickBot="1" x14ac:dyDescent="0.35">
      <c r="A40" s="73" t="s">
        <v>10</v>
      </c>
      <c r="B40" s="60">
        <f t="shared" ref="B40:AE40" si="7">B71*0.9058</f>
        <v>27.565486760000002</v>
      </c>
      <c r="C40" s="31">
        <f t="shared" si="7"/>
        <v>74.330971554000016</v>
      </c>
      <c r="D40" s="31">
        <f t="shared" si="7"/>
        <v>197.43858470000001</v>
      </c>
      <c r="E40" s="31">
        <f t="shared" si="7"/>
        <v>257.56640392000003</v>
      </c>
      <c r="F40" s="31">
        <f t="shared" si="7"/>
        <v>186.45095896000001</v>
      </c>
      <c r="G40" s="31">
        <f t="shared" si="7"/>
        <v>200.0853323</v>
      </c>
      <c r="H40" s="31">
        <f t="shared" si="7"/>
        <v>214.81961858000003</v>
      </c>
      <c r="I40" s="31">
        <f t="shared" si="7"/>
        <v>74.286632644000008</v>
      </c>
      <c r="J40" s="31">
        <f t="shared" si="7"/>
        <v>21.863521050000003</v>
      </c>
      <c r="K40" s="31">
        <f t="shared" si="7"/>
        <v>0</v>
      </c>
      <c r="L40" s="31">
        <f t="shared" si="7"/>
        <v>213.36408856000003</v>
      </c>
      <c r="M40" s="31">
        <f t="shared" si="7"/>
        <v>370.67663906000001</v>
      </c>
      <c r="N40" s="31">
        <f t="shared" si="7"/>
        <v>403.23145338</v>
      </c>
      <c r="O40" s="31">
        <f t="shared" si="7"/>
        <v>462.38209556000004</v>
      </c>
      <c r="P40" s="31">
        <f t="shared" si="7"/>
        <v>553.96273282000004</v>
      </c>
      <c r="Q40" s="31">
        <f t="shared" si="7"/>
        <v>606.90022106000004</v>
      </c>
      <c r="R40" s="31">
        <f t="shared" si="7"/>
        <v>572.93136235999998</v>
      </c>
      <c r="S40" s="31">
        <f t="shared" si="7"/>
        <v>484.57011946000006</v>
      </c>
      <c r="T40" s="31">
        <f t="shared" si="7"/>
        <v>400.25300182000001</v>
      </c>
      <c r="U40" s="31">
        <f t="shared" si="7"/>
        <v>104.20169214000001</v>
      </c>
      <c r="V40" s="31">
        <f t="shared" si="7"/>
        <v>293.79822275999999</v>
      </c>
      <c r="W40" s="31">
        <f t="shared" si="7"/>
        <v>545.42855696000004</v>
      </c>
      <c r="X40" s="31">
        <f t="shared" si="7"/>
        <v>668.64081718</v>
      </c>
      <c r="Y40" s="31">
        <f t="shared" si="7"/>
        <v>887.69695294000007</v>
      </c>
      <c r="Z40" s="31">
        <f t="shared" si="7"/>
        <v>1157.2201886</v>
      </c>
      <c r="AA40" s="31">
        <f t="shared" si="7"/>
        <v>965.80200360000003</v>
      </c>
      <c r="AB40" s="31">
        <f t="shared" si="7"/>
        <v>1131.412135</v>
      </c>
      <c r="AC40" s="31">
        <f t="shared" si="7"/>
        <v>596.38669104000007</v>
      </c>
      <c r="AD40" s="31">
        <f t="shared" si="7"/>
        <v>822.13850040000011</v>
      </c>
      <c r="AE40" s="61">
        <f t="shared" si="7"/>
        <v>507.85506716000003</v>
      </c>
    </row>
    <row r="41" spans="1:31" ht="14.4" thickTop="1" x14ac:dyDescent="0.3">
      <c r="A41" s="74" t="s">
        <v>11</v>
      </c>
      <c r="B41" s="60">
        <f t="shared" ref="B41:AE41" si="8">B72*0.9058</f>
        <v>16.466628780000001</v>
      </c>
      <c r="C41" s="31">
        <f t="shared" si="8"/>
        <v>72.043274016000012</v>
      </c>
      <c r="D41" s="31">
        <f t="shared" si="8"/>
        <v>149.54622130000001</v>
      </c>
      <c r="E41" s="31">
        <f t="shared" si="8"/>
        <v>187.02170354000003</v>
      </c>
      <c r="F41" s="31">
        <f t="shared" si="8"/>
        <v>213.23655192000001</v>
      </c>
      <c r="G41" s="31">
        <f t="shared" si="8"/>
        <v>132.61473596000002</v>
      </c>
      <c r="H41" s="31">
        <f t="shared" si="8"/>
        <v>154.48246898000002</v>
      </c>
      <c r="I41" s="31">
        <f t="shared" si="8"/>
        <v>102.57541882000001</v>
      </c>
      <c r="J41" s="31">
        <f t="shared" si="8"/>
        <v>17.090570994000004</v>
      </c>
      <c r="K41" s="31">
        <f t="shared" si="8"/>
        <v>0</v>
      </c>
      <c r="L41" s="31">
        <f t="shared" si="8"/>
        <v>174.36242390000001</v>
      </c>
      <c r="M41" s="31">
        <f t="shared" si="8"/>
        <v>249.04028968</v>
      </c>
      <c r="N41" s="31">
        <f t="shared" si="8"/>
        <v>399.43243760000001</v>
      </c>
      <c r="O41" s="31">
        <f t="shared" si="8"/>
        <v>476.71529360000005</v>
      </c>
      <c r="P41" s="31">
        <f t="shared" si="8"/>
        <v>546.28082417999997</v>
      </c>
      <c r="Q41" s="31">
        <f t="shared" si="8"/>
        <v>565.41249772000003</v>
      </c>
      <c r="R41" s="31">
        <f t="shared" si="8"/>
        <v>492.85402278000004</v>
      </c>
      <c r="S41" s="31">
        <f t="shared" si="8"/>
        <v>386.45033083999999</v>
      </c>
      <c r="T41" s="31">
        <f t="shared" si="8"/>
        <v>213.65720544000001</v>
      </c>
      <c r="U41" s="31">
        <f t="shared" si="8"/>
        <v>74.695809678000003</v>
      </c>
      <c r="V41" s="31">
        <f t="shared" si="8"/>
        <v>292.46778372</v>
      </c>
      <c r="W41" s="31">
        <f t="shared" si="8"/>
        <v>326.87052062000004</v>
      </c>
      <c r="X41" s="31">
        <f t="shared" si="8"/>
        <v>491.97766128000006</v>
      </c>
      <c r="Y41" s="31">
        <f t="shared" si="8"/>
        <v>545.43824901999994</v>
      </c>
      <c r="Z41" s="31">
        <f t="shared" si="8"/>
        <v>873.70678136000004</v>
      </c>
      <c r="AA41" s="31">
        <f t="shared" si="8"/>
        <v>835.97767511999996</v>
      </c>
      <c r="AB41" s="31">
        <f t="shared" si="8"/>
        <v>894.64878678000014</v>
      </c>
      <c r="AC41" s="31">
        <f t="shared" si="8"/>
        <v>516.48299331999999</v>
      </c>
      <c r="AD41" s="31">
        <f t="shared" si="8"/>
        <v>766.95979122000006</v>
      </c>
      <c r="AE41" s="61">
        <f t="shared" si="8"/>
        <v>383.95611996000002</v>
      </c>
    </row>
    <row r="42" spans="1:31" x14ac:dyDescent="0.3">
      <c r="A42" s="73" t="s">
        <v>12</v>
      </c>
      <c r="B42" s="60">
        <f t="shared" ref="B42:AE42" si="9">B73*0.9058</f>
        <v>12.322476026</v>
      </c>
      <c r="C42" s="31">
        <f t="shared" si="9"/>
        <v>45.905645086000007</v>
      </c>
      <c r="D42" s="31">
        <f t="shared" si="9"/>
        <v>76.996596026000006</v>
      </c>
      <c r="E42" s="31">
        <f t="shared" si="9"/>
        <v>138.47662066000001</v>
      </c>
      <c r="F42" s="31">
        <f t="shared" si="9"/>
        <v>136.28838902000001</v>
      </c>
      <c r="G42" s="31">
        <f t="shared" si="9"/>
        <v>123.56706208</v>
      </c>
      <c r="H42" s="31">
        <f t="shared" si="9"/>
        <v>109.06683452000001</v>
      </c>
      <c r="I42" s="31">
        <f t="shared" si="9"/>
        <v>53.129563130000008</v>
      </c>
      <c r="J42" s="31">
        <f t="shared" si="9"/>
        <v>15.360049151999998</v>
      </c>
      <c r="K42" s="31">
        <f t="shared" si="9"/>
        <v>0</v>
      </c>
      <c r="L42" s="31">
        <f t="shared" si="9"/>
        <v>114.67255898000001</v>
      </c>
      <c r="M42" s="31">
        <f t="shared" si="9"/>
        <v>149.86089622</v>
      </c>
      <c r="N42" s="31">
        <f t="shared" si="9"/>
        <v>265.64052396000005</v>
      </c>
      <c r="O42" s="31">
        <f t="shared" si="9"/>
        <v>346.59676128000001</v>
      </c>
      <c r="P42" s="31">
        <f t="shared" si="9"/>
        <v>434.1028384</v>
      </c>
      <c r="Q42" s="31">
        <f t="shared" si="9"/>
        <v>260.68371462000005</v>
      </c>
      <c r="R42" s="31">
        <f t="shared" si="9"/>
        <v>222.95488012000001</v>
      </c>
      <c r="S42" s="31">
        <f t="shared" si="9"/>
        <v>215.95177800000002</v>
      </c>
      <c r="T42" s="31">
        <f t="shared" si="9"/>
        <v>122.44024688</v>
      </c>
      <c r="U42" s="31">
        <f t="shared" si="9"/>
        <v>62.470045918000011</v>
      </c>
      <c r="V42" s="31">
        <f t="shared" si="9"/>
        <v>244.72831936</v>
      </c>
      <c r="W42" s="31">
        <f t="shared" si="9"/>
        <v>187.78864440000001</v>
      </c>
      <c r="X42" s="31">
        <f t="shared" si="9"/>
        <v>404.54033438000005</v>
      </c>
      <c r="Y42" s="31">
        <f t="shared" si="9"/>
        <v>438.72930248</v>
      </c>
      <c r="Z42" s="31">
        <f t="shared" si="9"/>
        <v>681.52446348000012</v>
      </c>
      <c r="AA42" s="31">
        <f t="shared" si="9"/>
        <v>645.36809778000008</v>
      </c>
      <c r="AB42" s="31">
        <f t="shared" si="9"/>
        <v>553.69153630000005</v>
      </c>
      <c r="AC42" s="31">
        <f t="shared" si="9"/>
        <v>510.58831865999997</v>
      </c>
      <c r="AD42" s="31">
        <f t="shared" si="9"/>
        <v>443.5371983</v>
      </c>
      <c r="AE42" s="61">
        <f t="shared" si="9"/>
        <v>289.45581756000001</v>
      </c>
    </row>
    <row r="43" spans="1:31" x14ac:dyDescent="0.3">
      <c r="A43" s="73" t="s">
        <v>13</v>
      </c>
      <c r="B43" s="60">
        <f t="shared" ref="B43:AE43" si="10">B74*0.9058</f>
        <v>9.2148302120000007</v>
      </c>
      <c r="C43" s="31">
        <f t="shared" si="10"/>
        <v>28.585209226000003</v>
      </c>
      <c r="D43" s="31">
        <f t="shared" si="10"/>
        <v>35.767967718000001</v>
      </c>
      <c r="E43" s="31">
        <f t="shared" si="10"/>
        <v>67.327235374000011</v>
      </c>
      <c r="F43" s="31">
        <f t="shared" si="10"/>
        <v>97.907922000000013</v>
      </c>
      <c r="G43" s="31">
        <f t="shared" si="10"/>
        <v>64.423974272000009</v>
      </c>
      <c r="H43" s="31">
        <f t="shared" si="10"/>
        <v>60.406651634000006</v>
      </c>
      <c r="I43" s="31">
        <f t="shared" si="10"/>
        <v>22.720190458000001</v>
      </c>
      <c r="J43" s="31">
        <f t="shared" si="10"/>
        <v>9.26746625</v>
      </c>
      <c r="K43" s="31">
        <f t="shared" si="10"/>
        <v>0</v>
      </c>
      <c r="L43" s="31">
        <f t="shared" si="10"/>
        <v>75.461310316000009</v>
      </c>
      <c r="M43" s="31">
        <f t="shared" si="10"/>
        <v>189.33267108000001</v>
      </c>
      <c r="N43" s="31">
        <f t="shared" si="10"/>
        <v>165.53141738000002</v>
      </c>
      <c r="O43" s="31">
        <f t="shared" si="10"/>
        <v>190.75459592000001</v>
      </c>
      <c r="P43" s="31">
        <f t="shared" si="10"/>
        <v>320.45473922000002</v>
      </c>
      <c r="Q43" s="31">
        <f t="shared" si="10"/>
        <v>182.96534998000001</v>
      </c>
      <c r="R43" s="31">
        <f t="shared" si="10"/>
        <v>193.14853474</v>
      </c>
      <c r="S43" s="31">
        <f t="shared" si="10"/>
        <v>189.65749096000002</v>
      </c>
      <c r="T43" s="31">
        <f t="shared" si="10"/>
        <v>88.101966707999992</v>
      </c>
      <c r="U43" s="31">
        <f t="shared" si="10"/>
        <v>37.781896264000004</v>
      </c>
      <c r="V43" s="31">
        <f t="shared" si="10"/>
        <v>168.34700610000002</v>
      </c>
      <c r="W43" s="31">
        <f t="shared" si="10"/>
        <v>159.58067370000001</v>
      </c>
      <c r="X43" s="31">
        <f t="shared" si="10"/>
        <v>203.61061532000002</v>
      </c>
      <c r="Y43" s="31">
        <f t="shared" si="10"/>
        <v>289.41849860000002</v>
      </c>
      <c r="Z43" s="31">
        <f t="shared" si="10"/>
        <v>376.74241934000003</v>
      </c>
      <c r="AA43" s="31">
        <f t="shared" si="10"/>
        <v>553.85775060000003</v>
      </c>
      <c r="AB43" s="31">
        <f t="shared" si="10"/>
        <v>392.94491684000002</v>
      </c>
      <c r="AC43" s="31">
        <f t="shared" si="10"/>
        <v>392.06547562000003</v>
      </c>
      <c r="AD43" s="31">
        <f t="shared" si="10"/>
        <v>235.15220176</v>
      </c>
      <c r="AE43" s="61">
        <f t="shared" si="10"/>
        <v>232.62846180000003</v>
      </c>
    </row>
    <row r="44" spans="1:31" x14ac:dyDescent="0.3">
      <c r="A44" s="73" t="s">
        <v>14</v>
      </c>
      <c r="B44" s="60">
        <f t="shared" ref="B44:AE44" si="11">B75*0.9058</f>
        <v>7.0701575882000007</v>
      </c>
      <c r="C44" s="31">
        <f t="shared" si="11"/>
        <v>20.992721161999999</v>
      </c>
      <c r="D44" s="31">
        <f t="shared" si="11"/>
        <v>46.077448172000004</v>
      </c>
      <c r="E44" s="31">
        <f t="shared" si="11"/>
        <v>50.801041186000006</v>
      </c>
      <c r="F44" s="31">
        <f t="shared" si="11"/>
        <v>71.947123346000012</v>
      </c>
      <c r="G44" s="31">
        <f t="shared" si="11"/>
        <v>73.930653243999998</v>
      </c>
      <c r="H44" s="31">
        <f t="shared" si="11"/>
        <v>42.127843142000003</v>
      </c>
      <c r="I44" s="31">
        <f t="shared" si="11"/>
        <v>18.464705825999999</v>
      </c>
      <c r="J44" s="31">
        <f t="shared" si="11"/>
        <v>4.4714554317999999</v>
      </c>
      <c r="K44" s="31">
        <f t="shared" si="11"/>
        <v>0</v>
      </c>
      <c r="L44" s="31">
        <f t="shared" si="11"/>
        <v>41.282912902</v>
      </c>
      <c r="M44" s="31">
        <f t="shared" si="11"/>
        <v>100.23619032000001</v>
      </c>
      <c r="N44" s="31">
        <f t="shared" si="11"/>
        <v>187.15422208000001</v>
      </c>
      <c r="O44" s="31">
        <f t="shared" si="11"/>
        <v>188.17551158000001</v>
      </c>
      <c r="P44" s="31">
        <f t="shared" si="11"/>
        <v>215.76962162000001</v>
      </c>
      <c r="Q44" s="31">
        <f t="shared" si="11"/>
        <v>154.35303016</v>
      </c>
      <c r="R44" s="31">
        <f t="shared" si="11"/>
        <v>135.81039836000002</v>
      </c>
      <c r="S44" s="31">
        <f t="shared" si="11"/>
        <v>151.85564898000001</v>
      </c>
      <c r="T44" s="31">
        <f t="shared" si="11"/>
        <v>51.309059116000007</v>
      </c>
      <c r="U44" s="31">
        <f t="shared" si="11"/>
        <v>27.603340142</v>
      </c>
      <c r="V44" s="31">
        <f t="shared" si="11"/>
        <v>126.97178312000001</v>
      </c>
      <c r="W44" s="31">
        <f t="shared" si="11"/>
        <v>144.22283469999999</v>
      </c>
      <c r="X44" s="31">
        <f t="shared" si="11"/>
        <v>251.21692708</v>
      </c>
      <c r="Y44" s="31">
        <f t="shared" si="11"/>
        <v>327.85603102000005</v>
      </c>
      <c r="Z44" s="31">
        <f t="shared" si="11"/>
        <v>254.1470995</v>
      </c>
      <c r="AA44" s="31">
        <f t="shared" si="11"/>
        <v>294.20547044000006</v>
      </c>
      <c r="AB44" s="31">
        <f t="shared" si="11"/>
        <v>250.63603754000002</v>
      </c>
      <c r="AC44" s="31">
        <f t="shared" si="11"/>
        <v>195.40986444000001</v>
      </c>
      <c r="AD44" s="31">
        <f t="shared" si="11"/>
        <v>187.14833437999999</v>
      </c>
      <c r="AE44" s="61">
        <f t="shared" si="11"/>
        <v>114.70516778000001</v>
      </c>
    </row>
    <row r="45" spans="1:31" x14ac:dyDescent="0.3">
      <c r="A45" s="73" t="s">
        <v>15</v>
      </c>
      <c r="B45" s="60">
        <f t="shared" ref="B45:AE45" si="12">B76*0.9058</f>
        <v>4.0035082822000003</v>
      </c>
      <c r="C45" s="31">
        <f t="shared" si="12"/>
        <v>18.79408188</v>
      </c>
      <c r="D45" s="31">
        <f t="shared" si="12"/>
        <v>30.272805206000001</v>
      </c>
      <c r="E45" s="31">
        <f t="shared" si="12"/>
        <v>42.877546628000005</v>
      </c>
      <c r="F45" s="31">
        <f t="shared" si="12"/>
        <v>45.403895292000001</v>
      </c>
      <c r="G45" s="31">
        <f t="shared" si="12"/>
        <v>50.854519618000005</v>
      </c>
      <c r="H45" s="31">
        <f t="shared" si="12"/>
        <v>22.920172982</v>
      </c>
      <c r="I45" s="31">
        <f t="shared" si="12"/>
        <v>20.634975452000003</v>
      </c>
      <c r="J45" s="31">
        <f t="shared" si="12"/>
        <v>6.2516196428000006</v>
      </c>
      <c r="K45" s="31">
        <f t="shared" si="12"/>
        <v>0</v>
      </c>
      <c r="L45" s="31">
        <f t="shared" si="12"/>
        <v>29.957423762000001</v>
      </c>
      <c r="M45" s="31">
        <f t="shared" si="12"/>
        <v>86.120692251999998</v>
      </c>
      <c r="N45" s="31">
        <f t="shared" si="12"/>
        <v>109.86928274</v>
      </c>
      <c r="O45" s="31">
        <f t="shared" si="12"/>
        <v>198.80887894</v>
      </c>
      <c r="P45" s="31">
        <f t="shared" si="12"/>
        <v>146.24639190000002</v>
      </c>
      <c r="Q45" s="31">
        <f t="shared" si="12"/>
        <v>97.92096552000001</v>
      </c>
      <c r="R45" s="31">
        <f t="shared" si="12"/>
        <v>82.785962378000008</v>
      </c>
      <c r="S45" s="31">
        <f t="shared" si="12"/>
        <v>99.524231520000001</v>
      </c>
      <c r="T45" s="31">
        <f t="shared" si="12"/>
        <v>42.995925630000002</v>
      </c>
      <c r="U45" s="31">
        <f t="shared" si="12"/>
        <v>22.734384344000002</v>
      </c>
      <c r="V45" s="31">
        <f t="shared" si="12"/>
        <v>48.954232740000002</v>
      </c>
      <c r="W45" s="31">
        <f t="shared" si="12"/>
        <v>68.112310350000001</v>
      </c>
      <c r="X45" s="31">
        <f t="shared" si="12"/>
        <v>145.04955835999999</v>
      </c>
      <c r="Y45" s="31">
        <f t="shared" si="12"/>
        <v>153.95022090000001</v>
      </c>
      <c r="Z45" s="31">
        <f t="shared" si="12"/>
        <v>229.46205674000001</v>
      </c>
      <c r="AA45" s="31">
        <f t="shared" si="12"/>
        <v>249.86520174</v>
      </c>
      <c r="AB45" s="31">
        <f t="shared" si="12"/>
        <v>170.06268188000001</v>
      </c>
      <c r="AC45" s="31">
        <f t="shared" si="12"/>
        <v>205.64214356000002</v>
      </c>
      <c r="AD45" s="31">
        <f t="shared" si="12"/>
        <v>156.55167850000001</v>
      </c>
      <c r="AE45" s="61">
        <f t="shared" si="12"/>
        <v>104.77180266000001</v>
      </c>
    </row>
    <row r="46" spans="1:31" x14ac:dyDescent="0.3">
      <c r="A46" s="73" t="s">
        <v>16</v>
      </c>
      <c r="B46" s="60">
        <f t="shared" ref="B46:AE46" si="13">B77*0.9058</f>
        <v>3.6496955558000006</v>
      </c>
      <c r="C46" s="31">
        <f t="shared" si="13"/>
        <v>10.500042658</v>
      </c>
      <c r="D46" s="31">
        <f t="shared" si="13"/>
        <v>31.810835490000002</v>
      </c>
      <c r="E46" s="31">
        <f t="shared" si="13"/>
        <v>27.187478304000003</v>
      </c>
      <c r="F46" s="31">
        <f t="shared" si="13"/>
        <v>30.650460400000004</v>
      </c>
      <c r="G46" s="31">
        <f t="shared" si="13"/>
        <v>47.886729324000001</v>
      </c>
      <c r="H46" s="31">
        <f t="shared" si="13"/>
        <v>26.467747740000004</v>
      </c>
      <c r="I46" s="31">
        <f t="shared" si="13"/>
        <v>13.051771838000001</v>
      </c>
      <c r="J46" s="31">
        <f t="shared" si="13"/>
        <v>4.2397354874000008</v>
      </c>
      <c r="K46" s="31">
        <f t="shared" si="13"/>
        <v>0</v>
      </c>
      <c r="L46" s="31">
        <f t="shared" si="13"/>
        <v>41.948223002000006</v>
      </c>
      <c r="M46" s="31">
        <f t="shared" si="13"/>
        <v>75.49621984800001</v>
      </c>
      <c r="N46" s="31">
        <f t="shared" si="13"/>
        <v>123.75909168000001</v>
      </c>
      <c r="O46" s="31">
        <f t="shared" si="13"/>
        <v>84.547227071999998</v>
      </c>
      <c r="P46" s="31">
        <f t="shared" si="13"/>
        <v>112.7331506</v>
      </c>
      <c r="Q46" s="31">
        <f t="shared" si="13"/>
        <v>103.91536876000001</v>
      </c>
      <c r="R46" s="31">
        <f t="shared" si="13"/>
        <v>87.136084994000001</v>
      </c>
      <c r="S46" s="31">
        <f t="shared" si="13"/>
        <v>92.113066500000002</v>
      </c>
      <c r="T46" s="31">
        <f t="shared" si="13"/>
        <v>41.462777608000003</v>
      </c>
      <c r="U46" s="31">
        <f t="shared" si="13"/>
        <v>17.380436052</v>
      </c>
      <c r="V46" s="31">
        <f t="shared" si="13"/>
        <v>52.222350081999998</v>
      </c>
      <c r="W46" s="31">
        <f t="shared" si="13"/>
        <v>75.408946018000009</v>
      </c>
      <c r="X46" s="31">
        <f t="shared" si="13"/>
        <v>78.394915717999993</v>
      </c>
      <c r="Y46" s="31">
        <f t="shared" si="13"/>
        <v>144.54756400000002</v>
      </c>
      <c r="Z46" s="31">
        <f t="shared" si="13"/>
        <v>202.12782072000002</v>
      </c>
      <c r="AA46" s="31">
        <f t="shared" si="13"/>
        <v>87.533622498</v>
      </c>
      <c r="AB46" s="31">
        <f t="shared" si="13"/>
        <v>133.23312562000001</v>
      </c>
      <c r="AC46" s="31">
        <f t="shared" si="13"/>
        <v>144.41912156000001</v>
      </c>
      <c r="AD46" s="31">
        <f t="shared" si="13"/>
        <v>91.726289900000012</v>
      </c>
      <c r="AE46" s="61">
        <f t="shared" si="13"/>
        <v>87.286610838000001</v>
      </c>
    </row>
    <row r="47" spans="1:31" ht="14.4" thickBot="1" x14ac:dyDescent="0.35">
      <c r="A47" s="75" t="s">
        <v>17</v>
      </c>
      <c r="B47" s="60">
        <f t="shared" ref="B47:AE47" si="14">B78*0.9058</f>
        <v>20.740772891999999</v>
      </c>
      <c r="C47" s="31">
        <f t="shared" si="14"/>
        <v>82.339883052000005</v>
      </c>
      <c r="D47" s="31">
        <f t="shared" si="14"/>
        <v>185.59470622000003</v>
      </c>
      <c r="E47" s="31">
        <f t="shared" si="14"/>
        <v>160.51962598</v>
      </c>
      <c r="F47" s="31">
        <f t="shared" si="14"/>
        <v>219.88141014000001</v>
      </c>
      <c r="G47" s="31">
        <f t="shared" si="14"/>
        <v>206.17547859999999</v>
      </c>
      <c r="H47" s="31">
        <f t="shared" si="14"/>
        <v>174.41287696000001</v>
      </c>
      <c r="I47" s="31">
        <f t="shared" si="14"/>
        <v>70.581584555999996</v>
      </c>
      <c r="J47" s="31">
        <f t="shared" si="14"/>
        <v>20.237447006</v>
      </c>
      <c r="K47" s="31">
        <f t="shared" si="14"/>
        <v>0</v>
      </c>
      <c r="L47" s="31">
        <f t="shared" si="14"/>
        <v>173.88968688000003</v>
      </c>
      <c r="M47" s="31">
        <f t="shared" si="14"/>
        <v>407.10719042000005</v>
      </c>
      <c r="N47" s="31">
        <f t="shared" si="14"/>
        <v>461.56316178000003</v>
      </c>
      <c r="O47" s="31">
        <f t="shared" si="14"/>
        <v>551.18201740000006</v>
      </c>
      <c r="P47" s="31">
        <f t="shared" si="14"/>
        <v>457.39974266000002</v>
      </c>
      <c r="Q47" s="31">
        <f t="shared" si="14"/>
        <v>640.75893447999999</v>
      </c>
      <c r="R47" s="31">
        <f t="shared" si="14"/>
        <v>657.34866148000003</v>
      </c>
      <c r="S47" s="31">
        <f t="shared" si="14"/>
        <v>489.38489935999996</v>
      </c>
      <c r="T47" s="31">
        <f t="shared" si="14"/>
        <v>316.95436569999998</v>
      </c>
      <c r="U47" s="31">
        <f t="shared" si="14"/>
        <v>102.97705054000001</v>
      </c>
      <c r="V47" s="31">
        <f t="shared" si="14"/>
        <v>261.66813805999999</v>
      </c>
      <c r="W47" s="31">
        <f t="shared" si="14"/>
        <v>399.30852415999999</v>
      </c>
      <c r="X47" s="31">
        <f t="shared" si="14"/>
        <v>581.16925104000006</v>
      </c>
      <c r="Y47" s="31">
        <f t="shared" si="14"/>
        <v>740.98796898000001</v>
      </c>
      <c r="Z47" s="31">
        <f t="shared" si="14"/>
        <v>785.29517598000007</v>
      </c>
      <c r="AA47" s="31">
        <f t="shared" si="14"/>
        <v>1076.2779006000001</v>
      </c>
      <c r="AB47" s="31">
        <f t="shared" si="14"/>
        <v>1047.9191142</v>
      </c>
      <c r="AC47" s="31">
        <f t="shared" si="14"/>
        <v>709.64828536000005</v>
      </c>
      <c r="AD47" s="31">
        <f t="shared" si="14"/>
        <v>677.50062814</v>
      </c>
      <c r="AE47" s="61">
        <f t="shared" si="14"/>
        <v>472.09036938000003</v>
      </c>
    </row>
    <row r="48" spans="1:31" ht="14.4" thickTop="1" x14ac:dyDescent="0.3">
      <c r="A48" s="74" t="s">
        <v>18</v>
      </c>
      <c r="B48" s="60">
        <f t="shared" ref="B48:AE48" si="15">B79*0.9058</f>
        <v>16.951485404</v>
      </c>
      <c r="C48" s="31">
        <f t="shared" si="15"/>
        <v>72.143872164000001</v>
      </c>
      <c r="D48" s="31">
        <f t="shared" si="15"/>
        <v>119.64177778000001</v>
      </c>
      <c r="E48" s="31">
        <f t="shared" si="15"/>
        <v>184.90068226000002</v>
      </c>
      <c r="F48" s="31">
        <f t="shared" si="15"/>
        <v>173.74068278000001</v>
      </c>
      <c r="G48" s="31">
        <f t="shared" si="15"/>
        <v>112.33885586</v>
      </c>
      <c r="H48" s="31">
        <f t="shared" si="15"/>
        <v>148.45301128000003</v>
      </c>
      <c r="I48" s="31">
        <f t="shared" si="15"/>
        <v>67.539292212000007</v>
      </c>
      <c r="J48" s="31">
        <f t="shared" si="15"/>
        <v>19.245677528000002</v>
      </c>
      <c r="K48" s="31">
        <f t="shared" si="15"/>
        <v>0</v>
      </c>
      <c r="L48" s="31">
        <f t="shared" si="15"/>
        <v>145.19783782000002</v>
      </c>
      <c r="M48" s="31">
        <f t="shared" si="15"/>
        <v>236.76497866</v>
      </c>
      <c r="N48" s="31">
        <f t="shared" si="15"/>
        <v>334.31112414</v>
      </c>
      <c r="O48" s="31">
        <f t="shared" si="15"/>
        <v>547.46271202000003</v>
      </c>
      <c r="P48" s="31">
        <f t="shared" si="15"/>
        <v>504.41755616</v>
      </c>
      <c r="Q48" s="31">
        <f t="shared" si="15"/>
        <v>622.38595901999997</v>
      </c>
      <c r="R48" s="31">
        <f t="shared" si="15"/>
        <v>401.38398370000004</v>
      </c>
      <c r="S48" s="31">
        <f t="shared" si="15"/>
        <v>391.71837305999998</v>
      </c>
      <c r="T48" s="31">
        <f t="shared" si="15"/>
        <v>219.04417920000003</v>
      </c>
      <c r="U48" s="31">
        <f t="shared" si="15"/>
        <v>87.955788704</v>
      </c>
      <c r="V48" s="31">
        <f t="shared" si="15"/>
        <v>299.5580238</v>
      </c>
      <c r="W48" s="31">
        <f t="shared" si="15"/>
        <v>439.36245668000004</v>
      </c>
      <c r="X48" s="31">
        <f t="shared" si="15"/>
        <v>490.25836230000004</v>
      </c>
      <c r="Y48" s="31">
        <f t="shared" si="15"/>
        <v>566.65290024000001</v>
      </c>
      <c r="Z48" s="31">
        <f t="shared" si="15"/>
        <v>727.89807202000009</v>
      </c>
      <c r="AA48" s="31">
        <f t="shared" si="15"/>
        <v>754.83873793999999</v>
      </c>
      <c r="AB48" s="31">
        <f t="shared" si="15"/>
        <v>843.82371472</v>
      </c>
      <c r="AC48" s="31">
        <f t="shared" si="15"/>
        <v>695.80711787999996</v>
      </c>
      <c r="AD48" s="31">
        <f t="shared" si="15"/>
        <v>561.90895390000003</v>
      </c>
      <c r="AE48" s="61">
        <f t="shared" si="15"/>
        <v>324.84279673999998</v>
      </c>
    </row>
    <row r="49" spans="1:31" x14ac:dyDescent="0.3">
      <c r="A49" s="73" t="s">
        <v>19</v>
      </c>
      <c r="B49" s="60">
        <f t="shared" ref="B49:AE49" si="16">B80*0.9058</f>
        <v>13.251808710000001</v>
      </c>
      <c r="C49" s="31">
        <f t="shared" si="16"/>
        <v>46.883465244</v>
      </c>
      <c r="D49" s="31">
        <f t="shared" si="16"/>
        <v>95.738349840000012</v>
      </c>
      <c r="E49" s="31">
        <f t="shared" si="16"/>
        <v>135.58005342000001</v>
      </c>
      <c r="F49" s="31">
        <f t="shared" si="16"/>
        <v>123.0737634</v>
      </c>
      <c r="G49" s="31">
        <f t="shared" si="16"/>
        <v>103.827325</v>
      </c>
      <c r="H49" s="31">
        <f t="shared" si="16"/>
        <v>103.13311988</v>
      </c>
      <c r="I49" s="31">
        <f t="shared" si="16"/>
        <v>49.477984416000005</v>
      </c>
      <c r="J49" s="31">
        <f t="shared" si="16"/>
        <v>13.105522010000001</v>
      </c>
      <c r="K49" s="31">
        <f t="shared" si="16"/>
        <v>0</v>
      </c>
      <c r="L49" s="31">
        <f t="shared" si="16"/>
        <v>140.65914576000003</v>
      </c>
      <c r="M49" s="31">
        <f t="shared" si="16"/>
        <v>174.18968784</v>
      </c>
      <c r="N49" s="31">
        <f t="shared" si="16"/>
        <v>226.63731944</v>
      </c>
      <c r="O49" s="31">
        <f t="shared" si="16"/>
        <v>317.83933230000002</v>
      </c>
      <c r="P49" s="31">
        <f t="shared" si="16"/>
        <v>340.59592686000002</v>
      </c>
      <c r="Q49" s="31">
        <f t="shared" si="16"/>
        <v>484.11577017999997</v>
      </c>
      <c r="R49" s="31">
        <f t="shared" si="16"/>
        <v>258.42954073999999</v>
      </c>
      <c r="S49" s="31">
        <f t="shared" si="16"/>
        <v>231.06958</v>
      </c>
      <c r="T49" s="31">
        <f t="shared" si="16"/>
        <v>169.98052582000003</v>
      </c>
      <c r="U49" s="31">
        <f t="shared" si="16"/>
        <v>54.824487032000008</v>
      </c>
      <c r="V49" s="31">
        <f t="shared" si="16"/>
        <v>194.26402744000001</v>
      </c>
      <c r="W49" s="31">
        <f t="shared" si="16"/>
        <v>345.72203022000002</v>
      </c>
      <c r="X49" s="31">
        <f t="shared" si="16"/>
        <v>282.3962841</v>
      </c>
      <c r="Y49" s="31">
        <f t="shared" si="16"/>
        <v>391.06411372000002</v>
      </c>
      <c r="Z49" s="31">
        <f t="shared" si="16"/>
        <v>547.48807441999998</v>
      </c>
      <c r="AA49" s="31">
        <f t="shared" si="16"/>
        <v>530.32588182000006</v>
      </c>
      <c r="AB49" s="31">
        <f t="shared" si="16"/>
        <v>627.90309624000008</v>
      </c>
      <c r="AC49" s="31">
        <f t="shared" si="16"/>
        <v>534.45596750000004</v>
      </c>
      <c r="AD49" s="31">
        <f t="shared" si="16"/>
        <v>412.58039634000005</v>
      </c>
      <c r="AE49" s="61">
        <f t="shared" si="16"/>
        <v>238.09079812000002</v>
      </c>
    </row>
    <row r="50" spans="1:31" x14ac:dyDescent="0.3">
      <c r="A50" s="73" t="s">
        <v>20</v>
      </c>
      <c r="B50" s="60">
        <f t="shared" ref="B50:AE50" si="17">B81*0.9058</f>
        <v>11.022408459999999</v>
      </c>
      <c r="C50" s="31">
        <f t="shared" si="17"/>
        <v>34.244701974000002</v>
      </c>
      <c r="D50" s="31">
        <f t="shared" si="17"/>
        <v>64.959383594000002</v>
      </c>
      <c r="E50" s="31">
        <f t="shared" si="17"/>
        <v>94.924579120000004</v>
      </c>
      <c r="F50" s="31">
        <f t="shared" si="17"/>
        <v>125.04387840000001</v>
      </c>
      <c r="G50" s="31">
        <f t="shared" si="17"/>
        <v>63.626951794000007</v>
      </c>
      <c r="H50" s="31">
        <f t="shared" si="17"/>
        <v>83.021162406000002</v>
      </c>
      <c r="I50" s="31">
        <f t="shared" si="17"/>
        <v>34.075752158</v>
      </c>
      <c r="J50" s="31">
        <f t="shared" si="17"/>
        <v>9.5680288060000009</v>
      </c>
      <c r="K50" s="31">
        <f t="shared" si="17"/>
        <v>0</v>
      </c>
      <c r="L50" s="31">
        <f t="shared" si="17"/>
        <v>73.928760122000014</v>
      </c>
      <c r="M50" s="31">
        <f t="shared" si="17"/>
        <v>131.83158127999999</v>
      </c>
      <c r="N50" s="31">
        <f t="shared" si="17"/>
        <v>157.15802102000001</v>
      </c>
      <c r="O50" s="31">
        <f t="shared" si="17"/>
        <v>258.97918018000001</v>
      </c>
      <c r="P50" s="31">
        <f t="shared" si="17"/>
        <v>238.83020266000003</v>
      </c>
      <c r="Q50" s="31">
        <f t="shared" si="17"/>
        <v>293.96606750000001</v>
      </c>
      <c r="R50" s="31">
        <f t="shared" si="17"/>
        <v>142.862776</v>
      </c>
      <c r="S50" s="31">
        <f t="shared" si="17"/>
        <v>198.22581547999999</v>
      </c>
      <c r="T50" s="31">
        <f t="shared" si="17"/>
        <v>82.736514756000005</v>
      </c>
      <c r="U50" s="31">
        <f t="shared" si="17"/>
        <v>30.845678416000002</v>
      </c>
      <c r="V50" s="31">
        <f t="shared" si="17"/>
        <v>206.57258132000001</v>
      </c>
      <c r="W50" s="31">
        <f t="shared" si="17"/>
        <v>195.32182068000003</v>
      </c>
      <c r="X50" s="31">
        <f t="shared" si="17"/>
        <v>477.64654658000006</v>
      </c>
      <c r="Y50" s="31">
        <f t="shared" si="17"/>
        <v>247.50912535999998</v>
      </c>
      <c r="Z50" s="31">
        <f t="shared" si="17"/>
        <v>437.27739566000002</v>
      </c>
      <c r="AA50" s="31">
        <f t="shared" si="17"/>
        <v>308.4421102</v>
      </c>
      <c r="AB50" s="31">
        <f t="shared" si="17"/>
        <v>305.09128426000001</v>
      </c>
      <c r="AC50" s="31">
        <f t="shared" si="17"/>
        <v>408.92567450000001</v>
      </c>
      <c r="AD50" s="31">
        <f t="shared" si="17"/>
        <v>315.73687992000004</v>
      </c>
      <c r="AE50" s="61">
        <f t="shared" si="17"/>
        <v>249.33612396000004</v>
      </c>
    </row>
    <row r="51" spans="1:31" x14ac:dyDescent="0.3">
      <c r="A51" s="73" t="s">
        <v>21</v>
      </c>
      <c r="B51" s="60">
        <f t="shared" ref="B51:AE51" si="18">B82*0.9058</f>
        <v>5.2009333096000008</v>
      </c>
      <c r="C51" s="31">
        <f t="shared" si="18"/>
        <v>25.201946587999998</v>
      </c>
      <c r="D51" s="31">
        <f t="shared" si="18"/>
        <v>37.184919716000003</v>
      </c>
      <c r="E51" s="31">
        <f t="shared" si="18"/>
        <v>68.095725152000014</v>
      </c>
      <c r="F51" s="31">
        <f t="shared" si="18"/>
        <v>101.25204502</v>
      </c>
      <c r="G51" s="31">
        <f t="shared" si="18"/>
        <v>75.624761926000005</v>
      </c>
      <c r="H51" s="31">
        <f t="shared" si="18"/>
        <v>62.880110636000005</v>
      </c>
      <c r="I51" s="31">
        <f t="shared" si="18"/>
        <v>24.641546244000001</v>
      </c>
      <c r="J51" s="31">
        <f t="shared" si="18"/>
        <v>10.38381946</v>
      </c>
      <c r="K51" s="31">
        <f t="shared" si="18"/>
        <v>0</v>
      </c>
      <c r="L51" s="31">
        <f t="shared" si="18"/>
        <v>71.471370012000008</v>
      </c>
      <c r="M51" s="31">
        <f t="shared" si="18"/>
        <v>86.163083692000001</v>
      </c>
      <c r="N51" s="31">
        <f t="shared" si="18"/>
        <v>113.43369632000001</v>
      </c>
      <c r="O51" s="31">
        <f t="shared" si="18"/>
        <v>243.9609256</v>
      </c>
      <c r="P51" s="31">
        <f t="shared" si="18"/>
        <v>204.44141508000001</v>
      </c>
      <c r="Q51" s="31">
        <f t="shared" si="18"/>
        <v>216.33221400000002</v>
      </c>
      <c r="R51" s="31">
        <f t="shared" si="18"/>
        <v>145.55744042000001</v>
      </c>
      <c r="S51" s="31">
        <f t="shared" si="18"/>
        <v>129.69253458000003</v>
      </c>
      <c r="T51" s="31">
        <f t="shared" si="18"/>
        <v>77.642848094000001</v>
      </c>
      <c r="U51" s="31">
        <f t="shared" si="18"/>
        <v>21.217794346000002</v>
      </c>
      <c r="V51" s="31">
        <f t="shared" si="18"/>
        <v>105.05568038</v>
      </c>
      <c r="W51" s="31">
        <f t="shared" si="18"/>
        <v>129.02550346000001</v>
      </c>
      <c r="X51" s="31">
        <f t="shared" si="18"/>
        <v>123.64532319999999</v>
      </c>
      <c r="Y51" s="31">
        <f t="shared" si="18"/>
        <v>241.6683458</v>
      </c>
      <c r="Z51" s="31">
        <f t="shared" si="18"/>
        <v>278.41103584000001</v>
      </c>
      <c r="AA51" s="31">
        <f t="shared" si="18"/>
        <v>247.20441424000001</v>
      </c>
      <c r="AB51" s="31">
        <f t="shared" si="18"/>
        <v>202.68271380000002</v>
      </c>
      <c r="AC51" s="31">
        <f t="shared" si="18"/>
        <v>250.58504099999999</v>
      </c>
      <c r="AD51" s="31">
        <f t="shared" si="18"/>
        <v>187.40458520000001</v>
      </c>
      <c r="AE51" s="61">
        <f t="shared" si="18"/>
        <v>159.32378882</v>
      </c>
    </row>
    <row r="52" spans="1:31" x14ac:dyDescent="0.3">
      <c r="A52" s="73" t="s">
        <v>22</v>
      </c>
      <c r="B52" s="60">
        <f t="shared" ref="B52:AE52" si="19">B83*0.9058</f>
        <v>6.9199587380000009</v>
      </c>
      <c r="C52" s="31">
        <f t="shared" si="19"/>
        <v>16.147180293999998</v>
      </c>
      <c r="D52" s="31">
        <f t="shared" si="19"/>
        <v>30.557316986</v>
      </c>
      <c r="E52" s="31">
        <f t="shared" si="19"/>
        <v>65.267717914000002</v>
      </c>
      <c r="F52" s="31">
        <f t="shared" si="19"/>
        <v>54.166622608000004</v>
      </c>
      <c r="G52" s="31">
        <f t="shared" si="19"/>
        <v>50.431320800000002</v>
      </c>
      <c r="H52" s="31">
        <f t="shared" si="19"/>
        <v>34.950048434000003</v>
      </c>
      <c r="I52" s="31">
        <f t="shared" si="19"/>
        <v>20.582439052000002</v>
      </c>
      <c r="J52" s="31">
        <f t="shared" si="19"/>
        <v>5.7679686386000002</v>
      </c>
      <c r="K52" s="31">
        <f t="shared" si="19"/>
        <v>0</v>
      </c>
      <c r="L52" s="31">
        <f t="shared" si="19"/>
        <v>61.604010538000004</v>
      </c>
      <c r="M52" s="31">
        <f t="shared" si="19"/>
        <v>63.119921185999999</v>
      </c>
      <c r="N52" s="31">
        <f t="shared" si="19"/>
        <v>120.88707162</v>
      </c>
      <c r="O52" s="31">
        <f t="shared" si="19"/>
        <v>161.11491774000001</v>
      </c>
      <c r="P52" s="31">
        <f t="shared" si="19"/>
        <v>113.84030994</v>
      </c>
      <c r="Q52" s="31">
        <f t="shared" si="19"/>
        <v>139.53305520000001</v>
      </c>
      <c r="R52" s="31">
        <f t="shared" si="19"/>
        <v>142.31413294000001</v>
      </c>
      <c r="S52" s="31">
        <f t="shared" si="19"/>
        <v>143.95308746000001</v>
      </c>
      <c r="T52" s="31">
        <f t="shared" si="19"/>
        <v>85.064103726000013</v>
      </c>
      <c r="U52" s="31">
        <f t="shared" si="19"/>
        <v>20.642158446</v>
      </c>
      <c r="V52" s="31">
        <f t="shared" si="19"/>
        <v>54.469549301999997</v>
      </c>
      <c r="W52" s="31">
        <f t="shared" si="19"/>
        <v>157.83238912000002</v>
      </c>
      <c r="X52" s="31">
        <f t="shared" si="19"/>
        <v>188.6831219</v>
      </c>
      <c r="Y52" s="31">
        <f t="shared" si="19"/>
        <v>207.72910676000001</v>
      </c>
      <c r="Z52" s="31">
        <f t="shared" si="19"/>
        <v>213.17051910000001</v>
      </c>
      <c r="AA52" s="31">
        <f t="shared" si="19"/>
        <v>264.06135224000002</v>
      </c>
      <c r="AB52" s="31">
        <f t="shared" si="19"/>
        <v>203.54711874000003</v>
      </c>
      <c r="AC52" s="31">
        <f t="shared" si="19"/>
        <v>222.2851316</v>
      </c>
      <c r="AD52" s="31">
        <f t="shared" si="19"/>
        <v>142.10598010000001</v>
      </c>
      <c r="AE52" s="61">
        <f t="shared" si="19"/>
        <v>130.02016244000001</v>
      </c>
    </row>
    <row r="53" spans="1:31" x14ac:dyDescent="0.3">
      <c r="A53" s="73" t="s">
        <v>23</v>
      </c>
      <c r="B53" s="60">
        <f t="shared" ref="B53:AE53" si="20">B84*0.9058</f>
        <v>3.9372462948000004</v>
      </c>
      <c r="C53" s="31">
        <f t="shared" si="20"/>
        <v>16.453059896000003</v>
      </c>
      <c r="D53" s="31">
        <f t="shared" si="20"/>
        <v>29.005029410000002</v>
      </c>
      <c r="E53" s="31">
        <f t="shared" si="20"/>
        <v>29.430021712000002</v>
      </c>
      <c r="F53" s="31">
        <f t="shared" si="20"/>
        <v>39.380379640000001</v>
      </c>
      <c r="G53" s="31">
        <f t="shared" si="20"/>
        <v>43.200056717999999</v>
      </c>
      <c r="H53" s="31">
        <f t="shared" si="20"/>
        <v>22.662038098</v>
      </c>
      <c r="I53" s="31">
        <f t="shared" si="20"/>
        <v>20.565473418</v>
      </c>
      <c r="J53" s="31">
        <f t="shared" si="20"/>
        <v>6.0517575902000003</v>
      </c>
      <c r="K53" s="31">
        <f t="shared" si="20"/>
        <v>0</v>
      </c>
      <c r="L53" s="31">
        <f t="shared" si="20"/>
        <v>26.382321742000002</v>
      </c>
      <c r="M53" s="31">
        <f t="shared" si="20"/>
        <v>44.428058836000005</v>
      </c>
      <c r="N53" s="31">
        <f t="shared" si="20"/>
        <v>89.936891058</v>
      </c>
      <c r="O53" s="31">
        <f t="shared" si="20"/>
        <v>133.46030026</v>
      </c>
      <c r="P53" s="31">
        <f t="shared" si="20"/>
        <v>112.55026958000001</v>
      </c>
      <c r="Q53" s="31">
        <f t="shared" si="20"/>
        <v>156.41146065999999</v>
      </c>
      <c r="R53" s="31">
        <f t="shared" si="20"/>
        <v>107.21239018</v>
      </c>
      <c r="S53" s="31">
        <f t="shared" si="20"/>
        <v>111.08540982000001</v>
      </c>
      <c r="T53" s="31">
        <f t="shared" si="20"/>
        <v>46.712975568000005</v>
      </c>
      <c r="U53" s="31">
        <f t="shared" si="20"/>
        <v>14.782302738000002</v>
      </c>
      <c r="V53" s="31">
        <f t="shared" si="20"/>
        <v>62.788969039999998</v>
      </c>
      <c r="W53" s="31">
        <f t="shared" si="20"/>
        <v>97.66860964</v>
      </c>
      <c r="X53" s="31">
        <f t="shared" si="20"/>
        <v>84.586113065999996</v>
      </c>
      <c r="Y53" s="31">
        <f t="shared" si="20"/>
        <v>212.77414102000003</v>
      </c>
      <c r="Z53" s="31">
        <f t="shared" si="20"/>
        <v>174.70010614</v>
      </c>
      <c r="AA53" s="31">
        <f t="shared" si="20"/>
        <v>189.008757</v>
      </c>
      <c r="AB53" s="31">
        <f t="shared" si="20"/>
        <v>189.84372344000002</v>
      </c>
      <c r="AC53" s="31">
        <f t="shared" si="20"/>
        <v>104.67406683999999</v>
      </c>
      <c r="AD53" s="31">
        <f t="shared" si="20"/>
        <v>132.17850268000001</v>
      </c>
      <c r="AE53" s="61">
        <f t="shared" si="20"/>
        <v>98.122596600000008</v>
      </c>
    </row>
    <row r="54" spans="1:31" x14ac:dyDescent="0.3">
      <c r="A54" s="73" t="s">
        <v>26</v>
      </c>
      <c r="B54" s="60">
        <f t="shared" ref="B54:AE54" si="21">B85*0.9058</f>
        <v>18.979662183999999</v>
      </c>
      <c r="C54" s="31">
        <f t="shared" si="21"/>
        <v>91.298752300000004</v>
      </c>
      <c r="D54" s="31">
        <f t="shared" si="21"/>
        <v>161.99354374000001</v>
      </c>
      <c r="E54" s="31">
        <f t="shared" si="21"/>
        <v>220.657409</v>
      </c>
      <c r="F54" s="31">
        <f t="shared" si="21"/>
        <v>211.20312150000001</v>
      </c>
      <c r="G54" s="31">
        <f t="shared" si="21"/>
        <v>206.14966330000001</v>
      </c>
      <c r="H54" s="31">
        <f t="shared" si="21"/>
        <v>176.04467566</v>
      </c>
      <c r="I54" s="31">
        <f t="shared" si="21"/>
        <v>92.764064959999999</v>
      </c>
      <c r="J54" s="31">
        <f t="shared" si="21"/>
        <v>21.308012026</v>
      </c>
      <c r="K54" s="31">
        <f t="shared" si="21"/>
        <v>0</v>
      </c>
      <c r="L54" s="31">
        <f t="shared" si="21"/>
        <v>202.49005014000002</v>
      </c>
      <c r="M54" s="31">
        <f t="shared" si="21"/>
        <v>351.04976466000005</v>
      </c>
      <c r="N54" s="31">
        <f t="shared" si="21"/>
        <v>321.64894594000003</v>
      </c>
      <c r="O54" s="31">
        <f t="shared" si="21"/>
        <v>549.14288044</v>
      </c>
      <c r="P54" s="31">
        <f t="shared" si="21"/>
        <v>566.58713916000011</v>
      </c>
      <c r="Q54" s="31">
        <f t="shared" si="21"/>
        <v>620.36285472000009</v>
      </c>
      <c r="R54" s="31">
        <f t="shared" si="21"/>
        <v>541.13443089999998</v>
      </c>
      <c r="S54" s="31">
        <f t="shared" si="21"/>
        <v>431.76813890000005</v>
      </c>
      <c r="T54" s="31">
        <f t="shared" si="21"/>
        <v>294.48219234000004</v>
      </c>
      <c r="U54" s="31">
        <f t="shared" si="21"/>
        <v>122.15383292000001</v>
      </c>
      <c r="V54" s="31">
        <f t="shared" si="21"/>
        <v>375.78199960000006</v>
      </c>
      <c r="W54" s="31">
        <f t="shared" si="21"/>
        <v>501.13702030000007</v>
      </c>
      <c r="X54" s="31">
        <f t="shared" si="21"/>
        <v>580.08745410000006</v>
      </c>
      <c r="Y54" s="31">
        <f t="shared" si="21"/>
        <v>840.46826920000012</v>
      </c>
      <c r="Z54" s="31">
        <f t="shared" si="21"/>
        <v>928.50206540000011</v>
      </c>
      <c r="AA54" s="31">
        <f t="shared" si="21"/>
        <v>1251.548389</v>
      </c>
      <c r="AB54" s="31">
        <f t="shared" si="21"/>
        <v>1019.6971036</v>
      </c>
      <c r="AC54" s="31">
        <f t="shared" si="21"/>
        <v>824.22781868000004</v>
      </c>
      <c r="AD54" s="31">
        <f t="shared" si="21"/>
        <v>778.04035204000002</v>
      </c>
      <c r="AE54" s="61">
        <f t="shared" si="21"/>
        <v>433.12267222000003</v>
      </c>
    </row>
    <row r="55" spans="1:31" ht="14.4" thickBot="1" x14ac:dyDescent="0.35">
      <c r="A55" s="75" t="s">
        <v>27</v>
      </c>
      <c r="B55" s="60">
        <f t="shared" ref="B55:AE55" si="22">B86*0.9058</f>
        <v>20.885383862000001</v>
      </c>
      <c r="C55" s="31">
        <f t="shared" si="22"/>
        <v>66.713610222</v>
      </c>
      <c r="D55" s="31">
        <f t="shared" si="22"/>
        <v>137.88042310000003</v>
      </c>
      <c r="E55" s="31">
        <f t="shared" si="22"/>
        <v>159.68927912000001</v>
      </c>
      <c r="F55" s="31">
        <f t="shared" si="22"/>
        <v>157.15620942000001</v>
      </c>
      <c r="G55" s="31">
        <f t="shared" si="22"/>
        <v>97.203662500000007</v>
      </c>
      <c r="H55" s="31">
        <f t="shared" si="22"/>
        <v>157.00910750000003</v>
      </c>
      <c r="I55" s="31">
        <f t="shared" si="22"/>
        <v>57.034394466000002</v>
      </c>
      <c r="J55" s="31">
        <f t="shared" si="22"/>
        <v>21.312876172000003</v>
      </c>
      <c r="K55" s="31">
        <f t="shared" si="22"/>
        <v>0</v>
      </c>
      <c r="L55" s="31">
        <f t="shared" si="22"/>
        <v>108.87398970000001</v>
      </c>
      <c r="M55" s="31">
        <f t="shared" si="22"/>
        <v>294.06108592000004</v>
      </c>
      <c r="N55" s="31">
        <f t="shared" si="22"/>
        <v>394.80860034</v>
      </c>
      <c r="O55" s="31">
        <f t="shared" si="22"/>
        <v>478.81629670000001</v>
      </c>
      <c r="P55" s="31">
        <f t="shared" si="22"/>
        <v>481.11711928000005</v>
      </c>
      <c r="Q55" s="31">
        <f t="shared" si="22"/>
        <v>490.82285686000006</v>
      </c>
      <c r="R55" s="31">
        <f t="shared" si="22"/>
        <v>370.28306896000004</v>
      </c>
      <c r="S55" s="31">
        <f t="shared" si="22"/>
        <v>333.34218988000003</v>
      </c>
      <c r="T55" s="31">
        <f t="shared" si="22"/>
        <v>205.32864617999999</v>
      </c>
      <c r="U55" s="31">
        <f t="shared" si="22"/>
        <v>87.321610950000007</v>
      </c>
      <c r="V55" s="31">
        <f t="shared" si="22"/>
        <v>333.41882056000003</v>
      </c>
      <c r="W55" s="31">
        <f t="shared" si="22"/>
        <v>372.51414493999999</v>
      </c>
      <c r="X55" s="31">
        <f t="shared" si="22"/>
        <v>615.60015832000011</v>
      </c>
      <c r="Y55" s="31">
        <f t="shared" si="22"/>
        <v>583.18130458000007</v>
      </c>
      <c r="Z55" s="31">
        <f t="shared" si="22"/>
        <v>666.81671714000004</v>
      </c>
      <c r="AA55" s="31">
        <f t="shared" si="22"/>
        <v>859.61208046000002</v>
      </c>
      <c r="AB55" s="31">
        <f t="shared" si="22"/>
        <v>638.80005140000003</v>
      </c>
      <c r="AC55" s="31">
        <f t="shared" si="22"/>
        <v>624.12627255999996</v>
      </c>
      <c r="AD55" s="31">
        <f t="shared" si="22"/>
        <v>532.27887720000001</v>
      </c>
      <c r="AE55" s="61">
        <f t="shared" si="22"/>
        <v>361.98286123999998</v>
      </c>
    </row>
    <row r="56" spans="1:31" ht="14.4" thickTop="1" x14ac:dyDescent="0.3">
      <c r="A56" s="74" t="s">
        <v>28</v>
      </c>
      <c r="B56" s="60">
        <f t="shared" ref="B56:AE56" si="23">B87*0.9058</f>
        <v>15.450855602000003</v>
      </c>
      <c r="C56" s="31">
        <f t="shared" si="23"/>
        <v>38.644145399999999</v>
      </c>
      <c r="D56" s="31">
        <f t="shared" si="23"/>
        <v>86.272966290000014</v>
      </c>
      <c r="E56" s="31">
        <f t="shared" si="23"/>
        <v>170.5059804</v>
      </c>
      <c r="F56" s="31">
        <f t="shared" si="23"/>
        <v>129.51173690000002</v>
      </c>
      <c r="G56" s="31">
        <f t="shared" si="23"/>
        <v>91.182719320000004</v>
      </c>
      <c r="H56" s="31">
        <f t="shared" si="23"/>
        <v>125.75547487999999</v>
      </c>
      <c r="I56" s="31">
        <f t="shared" si="23"/>
        <v>45.23796179</v>
      </c>
      <c r="J56" s="31">
        <f t="shared" si="23"/>
        <v>15.809280661999999</v>
      </c>
      <c r="K56" s="31">
        <f t="shared" si="23"/>
        <v>0</v>
      </c>
      <c r="L56" s="31">
        <f t="shared" si="23"/>
        <v>149.55917424</v>
      </c>
      <c r="M56" s="31">
        <f t="shared" si="23"/>
        <v>166.61611288</v>
      </c>
      <c r="N56" s="31">
        <f t="shared" si="23"/>
        <v>260.45626823999999</v>
      </c>
      <c r="O56" s="31">
        <f t="shared" si="23"/>
        <v>442.05675878000005</v>
      </c>
      <c r="P56" s="31">
        <f t="shared" si="23"/>
        <v>380.90484208000004</v>
      </c>
      <c r="Q56" s="31">
        <f t="shared" si="23"/>
        <v>421.44373992000004</v>
      </c>
      <c r="R56" s="31">
        <f t="shared" si="23"/>
        <v>322.99170386000003</v>
      </c>
      <c r="S56" s="31">
        <f t="shared" si="23"/>
        <v>373.17999852000003</v>
      </c>
      <c r="T56" s="31">
        <f t="shared" si="23"/>
        <v>171.09674316000002</v>
      </c>
      <c r="U56" s="31">
        <f t="shared" si="23"/>
        <v>70.156863994000005</v>
      </c>
      <c r="V56" s="31">
        <f t="shared" si="23"/>
        <v>214.85295202</v>
      </c>
      <c r="W56" s="31">
        <f t="shared" si="23"/>
        <v>355.87287792000001</v>
      </c>
      <c r="X56" s="31">
        <f t="shared" si="23"/>
        <v>502.29200588000003</v>
      </c>
      <c r="Y56" s="31">
        <f t="shared" si="23"/>
        <v>420.17317426000005</v>
      </c>
      <c r="Z56" s="31">
        <f t="shared" si="23"/>
        <v>813.50858147999998</v>
      </c>
      <c r="AA56" s="31">
        <f t="shared" si="23"/>
        <v>489.10084048000004</v>
      </c>
      <c r="AB56" s="31">
        <f t="shared" si="23"/>
        <v>503.49336842000008</v>
      </c>
      <c r="AC56" s="31">
        <f t="shared" si="23"/>
        <v>460.38779570000003</v>
      </c>
      <c r="AD56" s="31">
        <f t="shared" si="23"/>
        <v>423.43586586000004</v>
      </c>
      <c r="AE56" s="61">
        <f t="shared" si="23"/>
        <v>289.57275634000001</v>
      </c>
    </row>
    <row r="57" spans="1:31" x14ac:dyDescent="0.3">
      <c r="A57" s="73" t="s">
        <v>29</v>
      </c>
      <c r="B57" s="60">
        <f t="shared" ref="B57:AE57" si="24">B88*0.9058</f>
        <v>11.568488106000002</v>
      </c>
      <c r="C57" s="31">
        <f t="shared" si="24"/>
        <v>36.167905592000004</v>
      </c>
      <c r="D57" s="31">
        <f t="shared" si="24"/>
        <v>76.246032029999995</v>
      </c>
      <c r="E57" s="31">
        <f t="shared" si="24"/>
        <v>107.86157704</v>
      </c>
      <c r="F57" s="31">
        <f t="shared" si="24"/>
        <v>84.89039846</v>
      </c>
      <c r="G57" s="31">
        <f t="shared" si="24"/>
        <v>54.729830932000006</v>
      </c>
      <c r="H57" s="31">
        <f t="shared" si="24"/>
        <v>83.310701376000011</v>
      </c>
      <c r="I57" s="31">
        <f t="shared" si="24"/>
        <v>36.191755306000005</v>
      </c>
      <c r="J57" s="31">
        <f t="shared" si="24"/>
        <v>8.2832846586000013</v>
      </c>
      <c r="K57" s="31">
        <f t="shared" si="24"/>
        <v>0</v>
      </c>
      <c r="L57" s="31">
        <f t="shared" si="24"/>
        <v>99.682746520000009</v>
      </c>
      <c r="M57" s="31">
        <f t="shared" si="24"/>
        <v>201.63705827999999</v>
      </c>
      <c r="N57" s="31">
        <f t="shared" si="24"/>
        <v>290.47457082000005</v>
      </c>
      <c r="O57" s="31">
        <f t="shared" si="24"/>
        <v>304.5539637</v>
      </c>
      <c r="P57" s="31">
        <f t="shared" si="24"/>
        <v>212.77187652000003</v>
      </c>
      <c r="Q57" s="31">
        <f t="shared" si="24"/>
        <v>234.85192905999997</v>
      </c>
      <c r="R57" s="31">
        <f t="shared" si="24"/>
        <v>275.78167960000002</v>
      </c>
      <c r="S57" s="31">
        <f t="shared" si="24"/>
        <v>214.01780442</v>
      </c>
      <c r="T57" s="31">
        <f t="shared" si="24"/>
        <v>130.17097814000002</v>
      </c>
      <c r="U57" s="31">
        <f t="shared" si="24"/>
        <v>53.715434570000006</v>
      </c>
      <c r="V57" s="31">
        <f t="shared" si="24"/>
        <v>135.99065256</v>
      </c>
      <c r="W57" s="31">
        <f t="shared" si="24"/>
        <v>200.52854024000001</v>
      </c>
      <c r="X57" s="31">
        <f t="shared" si="24"/>
        <v>275.05269176000002</v>
      </c>
      <c r="Y57" s="31">
        <f t="shared" si="24"/>
        <v>361.02117338000005</v>
      </c>
      <c r="Z57" s="31">
        <f t="shared" si="24"/>
        <v>529.47026314000004</v>
      </c>
      <c r="AA57" s="31">
        <f t="shared" si="24"/>
        <v>377.63100914</v>
      </c>
      <c r="AB57" s="31">
        <f t="shared" si="24"/>
        <v>230.23714980000003</v>
      </c>
      <c r="AC57" s="31">
        <f t="shared" si="24"/>
        <v>477.71991638000009</v>
      </c>
      <c r="AD57" s="31">
        <f t="shared" si="24"/>
        <v>403.09730439999998</v>
      </c>
      <c r="AE57" s="61">
        <f t="shared" si="24"/>
        <v>253.78640994000003</v>
      </c>
    </row>
    <row r="58" spans="1:31" x14ac:dyDescent="0.3">
      <c r="A58" s="73" t="s">
        <v>30</v>
      </c>
      <c r="B58" s="60">
        <f t="shared" ref="B58:AE58" si="25">B89*0.9058</f>
        <v>7.1857594074000009</v>
      </c>
      <c r="C58" s="31">
        <f t="shared" si="25"/>
        <v>32.072321834</v>
      </c>
      <c r="D58" s="31">
        <f t="shared" si="25"/>
        <v>46.444387752000004</v>
      </c>
      <c r="E58" s="31">
        <f t="shared" si="25"/>
        <v>69.709733940000007</v>
      </c>
      <c r="F58" s="31">
        <f t="shared" si="25"/>
        <v>110.99410518000001</v>
      </c>
      <c r="G58" s="31">
        <f t="shared" si="25"/>
        <v>54.334032564000005</v>
      </c>
      <c r="H58" s="31">
        <f t="shared" si="25"/>
        <v>69.170493084</v>
      </c>
      <c r="I58" s="31">
        <f t="shared" si="25"/>
        <v>27.431808796000002</v>
      </c>
      <c r="J58" s="31">
        <f t="shared" si="25"/>
        <v>6.475555142000001</v>
      </c>
      <c r="K58" s="31">
        <f t="shared" si="25"/>
        <v>0</v>
      </c>
      <c r="L58" s="31">
        <f t="shared" si="25"/>
        <v>89.899327532000015</v>
      </c>
      <c r="M58" s="31">
        <f t="shared" si="25"/>
        <v>108.11465756</v>
      </c>
      <c r="N58" s="31">
        <f t="shared" si="25"/>
        <v>173.09095244000002</v>
      </c>
      <c r="O58" s="31">
        <f t="shared" si="25"/>
        <v>216.49960584000002</v>
      </c>
      <c r="P58" s="31">
        <f t="shared" si="25"/>
        <v>183.37712666000002</v>
      </c>
      <c r="Q58" s="31">
        <f t="shared" si="25"/>
        <v>269.32549952000005</v>
      </c>
      <c r="R58" s="31">
        <f t="shared" si="25"/>
        <v>190.67225870000001</v>
      </c>
      <c r="S58" s="31">
        <f t="shared" si="25"/>
        <v>152.63536162000003</v>
      </c>
      <c r="T58" s="31">
        <f t="shared" si="25"/>
        <v>76.734493737999998</v>
      </c>
      <c r="U58" s="31">
        <f t="shared" si="25"/>
        <v>32.196135636000001</v>
      </c>
      <c r="V58" s="31">
        <f t="shared" si="25"/>
        <v>157.83266086</v>
      </c>
      <c r="W58" s="31">
        <f t="shared" si="25"/>
        <v>188.29779458000002</v>
      </c>
      <c r="X58" s="31">
        <f t="shared" si="25"/>
        <v>191.87443646</v>
      </c>
      <c r="Y58" s="31">
        <f t="shared" si="25"/>
        <v>427.30843260000006</v>
      </c>
      <c r="Z58" s="31">
        <f t="shared" si="25"/>
        <v>320.17385064000001</v>
      </c>
      <c r="AA58" s="31">
        <f t="shared" si="25"/>
        <v>257.11015245999999</v>
      </c>
      <c r="AB58" s="31">
        <f t="shared" si="25"/>
        <v>315.53307491999999</v>
      </c>
      <c r="AC58" s="31">
        <f t="shared" si="25"/>
        <v>413.39000038</v>
      </c>
      <c r="AD58" s="31">
        <f t="shared" si="25"/>
        <v>373.19304204000002</v>
      </c>
      <c r="AE58" s="61">
        <f t="shared" si="25"/>
        <v>130.84887886000001</v>
      </c>
    </row>
    <row r="59" spans="1:31" x14ac:dyDescent="0.3">
      <c r="A59" s="73" t="s">
        <v>31</v>
      </c>
      <c r="B59" s="60">
        <f t="shared" ref="B59:AE59" si="26">B90*0.9058</f>
        <v>5.1423506946000002</v>
      </c>
      <c r="C59" s="31">
        <f t="shared" si="26"/>
        <v>19.720434482000002</v>
      </c>
      <c r="D59" s="31">
        <f t="shared" si="26"/>
        <v>44.904527752000007</v>
      </c>
      <c r="E59" s="31">
        <f t="shared" si="26"/>
        <v>64.520224580000004</v>
      </c>
      <c r="F59" s="31">
        <f t="shared" si="26"/>
        <v>74.124956402000009</v>
      </c>
      <c r="G59" s="31">
        <f t="shared" si="26"/>
        <v>63.852468820000006</v>
      </c>
      <c r="H59" s="31">
        <f t="shared" si="26"/>
        <v>39.863506186000002</v>
      </c>
      <c r="I59" s="31">
        <f t="shared" si="26"/>
        <v>14.937882946</v>
      </c>
      <c r="J59" s="31">
        <f t="shared" si="26"/>
        <v>9.101152312</v>
      </c>
      <c r="K59" s="31">
        <f t="shared" si="26"/>
        <v>0</v>
      </c>
      <c r="L59" s="31">
        <f t="shared" si="26"/>
        <v>59.968987190000007</v>
      </c>
      <c r="M59" s="31">
        <f t="shared" si="26"/>
        <v>81.874981202000001</v>
      </c>
      <c r="N59" s="31">
        <f t="shared" si="26"/>
        <v>91.242864440000005</v>
      </c>
      <c r="O59" s="31">
        <f t="shared" si="26"/>
        <v>166.52725390000001</v>
      </c>
      <c r="P59" s="31">
        <f t="shared" si="26"/>
        <v>157.50177212000003</v>
      </c>
      <c r="Q59" s="31">
        <f t="shared" si="26"/>
        <v>164.08340550000003</v>
      </c>
      <c r="R59" s="31">
        <f t="shared" si="26"/>
        <v>137.82444466000001</v>
      </c>
      <c r="S59" s="31">
        <f t="shared" si="26"/>
        <v>105.49300062</v>
      </c>
      <c r="T59" s="31">
        <f t="shared" si="26"/>
        <v>45.820907496000004</v>
      </c>
      <c r="U59" s="31">
        <f t="shared" si="26"/>
        <v>26.697422388</v>
      </c>
      <c r="V59" s="31">
        <f t="shared" si="26"/>
        <v>80.601951765999999</v>
      </c>
      <c r="W59" s="31">
        <f t="shared" si="26"/>
        <v>155.88057128</v>
      </c>
      <c r="X59" s="31">
        <f t="shared" si="26"/>
        <v>174.01423438</v>
      </c>
      <c r="Y59" s="31">
        <f t="shared" si="26"/>
        <v>195.90515588000002</v>
      </c>
      <c r="Z59" s="31">
        <f t="shared" si="26"/>
        <v>254.81322482000002</v>
      </c>
      <c r="AA59" s="31">
        <f t="shared" si="26"/>
        <v>291.93807188000005</v>
      </c>
      <c r="AB59" s="31">
        <f t="shared" si="26"/>
        <v>168.70715218000001</v>
      </c>
      <c r="AC59" s="31">
        <f t="shared" si="26"/>
        <v>209.24994496000002</v>
      </c>
      <c r="AD59" s="31">
        <f t="shared" si="26"/>
        <v>218.18620544000001</v>
      </c>
      <c r="AE59" s="61">
        <f t="shared" si="26"/>
        <v>166.27372048000001</v>
      </c>
    </row>
    <row r="60" spans="1:31" ht="14.4" thickBot="1" x14ac:dyDescent="0.35">
      <c r="A60" s="73" t="s">
        <v>32</v>
      </c>
      <c r="B60" s="76">
        <f t="shared" ref="B60:AE60" si="27">B91*0.9058</f>
        <v>3.9796214303999999</v>
      </c>
      <c r="C60" s="77">
        <f t="shared" si="27"/>
        <v>19.109825644000001</v>
      </c>
      <c r="D60" s="77">
        <f t="shared" si="27"/>
        <v>34.391414400000002</v>
      </c>
      <c r="E60" s="77">
        <f t="shared" si="27"/>
        <v>51.666587434</v>
      </c>
      <c r="F60" s="77">
        <f t="shared" si="27"/>
        <v>35.75618326</v>
      </c>
      <c r="G60" s="77">
        <f t="shared" si="27"/>
        <v>41.985541961999999</v>
      </c>
      <c r="H60" s="77">
        <f t="shared" si="27"/>
        <v>45.714158965999999</v>
      </c>
      <c r="I60" s="77">
        <f t="shared" si="27"/>
        <v>19.176257016000001</v>
      </c>
      <c r="J60" s="77">
        <f t="shared" si="27"/>
        <v>4.4697778901999996</v>
      </c>
      <c r="K60" s="77">
        <f t="shared" si="27"/>
        <v>0</v>
      </c>
      <c r="L60" s="77">
        <f t="shared" si="27"/>
        <v>45.49412203</v>
      </c>
      <c r="M60" s="77">
        <f t="shared" si="27"/>
        <v>81.543440286000006</v>
      </c>
      <c r="N60" s="77">
        <f t="shared" si="27"/>
        <v>121.8432341</v>
      </c>
      <c r="O60" s="77">
        <f t="shared" si="27"/>
        <v>150.19450236</v>
      </c>
      <c r="P60" s="77">
        <f t="shared" si="27"/>
        <v>135.91456536000001</v>
      </c>
      <c r="Q60" s="77">
        <f t="shared" si="27"/>
        <v>170.95136226000002</v>
      </c>
      <c r="R60" s="77">
        <f t="shared" si="27"/>
        <v>121.20455452000002</v>
      </c>
      <c r="S60" s="77">
        <f t="shared" si="27"/>
        <v>86.480892679999997</v>
      </c>
      <c r="T60" s="77">
        <f t="shared" si="27"/>
        <v>38.057676132000005</v>
      </c>
      <c r="U60" s="77">
        <f t="shared" si="27"/>
        <v>13.862834216000001</v>
      </c>
      <c r="V60" s="77">
        <f t="shared" si="27"/>
        <v>45.443877304000004</v>
      </c>
      <c r="W60" s="77">
        <f t="shared" si="27"/>
        <v>85.635147219999993</v>
      </c>
      <c r="X60" s="77">
        <f t="shared" si="27"/>
        <v>118.94657628</v>
      </c>
      <c r="Y60" s="77">
        <f t="shared" si="27"/>
        <v>159.00050880000001</v>
      </c>
      <c r="Z60" s="77">
        <f t="shared" si="27"/>
        <v>140.41014134000002</v>
      </c>
      <c r="AA60" s="77">
        <f t="shared" si="27"/>
        <v>212.82432234000001</v>
      </c>
      <c r="AB60" s="77">
        <f t="shared" si="27"/>
        <v>242.34162694000003</v>
      </c>
      <c r="AC60" s="77">
        <f t="shared" si="27"/>
        <v>184.73890638</v>
      </c>
      <c r="AD60" s="77">
        <f t="shared" si="27"/>
        <v>177.63535104000002</v>
      </c>
      <c r="AE60" s="78">
        <f t="shared" si="27"/>
        <v>77.836653061999996</v>
      </c>
    </row>
    <row r="62" spans="1:31" ht="14.4" thickBot="1" x14ac:dyDescent="0.35"/>
    <row r="63" spans="1:31" ht="14.4" thickBot="1" x14ac:dyDescent="0.35">
      <c r="A63" s="111" t="s">
        <v>67</v>
      </c>
      <c r="B63" s="113" t="s">
        <v>62</v>
      </c>
      <c r="C63" s="114"/>
      <c r="D63" s="114"/>
      <c r="E63" s="114"/>
      <c r="F63" s="114"/>
      <c r="G63" s="114"/>
      <c r="H63" s="114"/>
      <c r="I63" s="114"/>
      <c r="J63" s="114"/>
      <c r="K63" s="115"/>
      <c r="L63" s="113" t="s">
        <v>63</v>
      </c>
      <c r="M63" s="114"/>
      <c r="N63" s="114"/>
      <c r="O63" s="114"/>
      <c r="P63" s="114"/>
      <c r="Q63" s="114"/>
      <c r="R63" s="114"/>
      <c r="S63" s="114"/>
      <c r="T63" s="114"/>
      <c r="U63" s="115"/>
      <c r="V63" s="113" t="s">
        <v>64</v>
      </c>
      <c r="W63" s="114"/>
      <c r="X63" s="114"/>
      <c r="Y63" s="114"/>
      <c r="Z63" s="114"/>
      <c r="AA63" s="114"/>
      <c r="AB63" s="114"/>
      <c r="AC63" s="114"/>
      <c r="AD63" s="114"/>
      <c r="AE63" s="115"/>
    </row>
    <row r="64" spans="1:31" ht="14.4" thickBot="1" x14ac:dyDescent="0.35">
      <c r="A64" s="112"/>
      <c r="B64" s="79">
        <v>8.3000000000000007</v>
      </c>
      <c r="C64" s="79">
        <v>9.3000000000000007</v>
      </c>
      <c r="D64" s="79">
        <v>10.3</v>
      </c>
      <c r="E64" s="79">
        <v>11.3</v>
      </c>
      <c r="F64" s="79">
        <v>12.3</v>
      </c>
      <c r="G64" s="79">
        <v>13.3</v>
      </c>
      <c r="H64" s="79">
        <v>14.3</v>
      </c>
      <c r="I64" s="79">
        <v>15.3</v>
      </c>
      <c r="J64" s="79">
        <v>16.3</v>
      </c>
      <c r="K64" s="80">
        <v>17.3</v>
      </c>
      <c r="L64" s="79">
        <v>8.3000000000000007</v>
      </c>
      <c r="M64" s="79">
        <v>9.3000000000000007</v>
      </c>
      <c r="N64" s="79">
        <v>10.3</v>
      </c>
      <c r="O64" s="79">
        <v>11.3</v>
      </c>
      <c r="P64" s="79">
        <v>12.3</v>
      </c>
      <c r="Q64" s="79">
        <v>13.3</v>
      </c>
      <c r="R64" s="79">
        <v>14.3</v>
      </c>
      <c r="S64" s="79">
        <v>15.3</v>
      </c>
      <c r="T64" s="79">
        <v>16.3</v>
      </c>
      <c r="U64" s="80">
        <v>17.3</v>
      </c>
      <c r="V64" s="80">
        <v>7.3</v>
      </c>
      <c r="W64" s="79">
        <v>8.3000000000000007</v>
      </c>
      <c r="X64" s="79">
        <v>9.3000000000000007</v>
      </c>
      <c r="Y64" s="79">
        <v>10.3</v>
      </c>
      <c r="Z64" s="79">
        <v>11.3</v>
      </c>
      <c r="AA64" s="79">
        <v>12.3</v>
      </c>
      <c r="AB64" s="79">
        <v>13.3</v>
      </c>
      <c r="AC64" s="79">
        <v>14.3</v>
      </c>
      <c r="AD64" s="79">
        <v>15.3</v>
      </c>
      <c r="AE64" s="80">
        <v>16.3</v>
      </c>
    </row>
    <row r="65" spans="1:31" x14ac:dyDescent="0.3">
      <c r="A65" s="1" t="s">
        <v>4</v>
      </c>
      <c r="B65" s="57">
        <v>33.575240000000001</v>
      </c>
      <c r="C65" s="58">
        <v>118.8438</v>
      </c>
      <c r="D65" s="58">
        <v>285.36559999999997</v>
      </c>
      <c r="E65" s="58">
        <v>337.83909999999997</v>
      </c>
      <c r="F65" s="58">
        <v>362.65179999999998</v>
      </c>
      <c r="G65" s="58">
        <v>261.52609999999999</v>
      </c>
      <c r="H65" s="58">
        <v>293.60539999999997</v>
      </c>
      <c r="I65" s="58">
        <v>129.44059999999999</v>
      </c>
      <c r="J65" s="58">
        <v>26.332180000000001</v>
      </c>
      <c r="K65" s="58">
        <v>0</v>
      </c>
      <c r="L65" s="58">
        <v>285.18220000000002</v>
      </c>
      <c r="M65" s="58">
        <v>515.94560000000001</v>
      </c>
      <c r="N65" s="58">
        <v>646.84159999999997</v>
      </c>
      <c r="O65" s="58">
        <v>843.99689999999998</v>
      </c>
      <c r="P65" s="58">
        <v>724.13879999999995</v>
      </c>
      <c r="Q65" s="58">
        <v>936.55709999999999</v>
      </c>
      <c r="R65" s="58">
        <v>885.95280000000002</v>
      </c>
      <c r="S65" s="58">
        <v>548.55759999999998</v>
      </c>
      <c r="T65" s="58">
        <v>481.54259999999999</v>
      </c>
      <c r="U65" s="58">
        <v>174.06039999999999</v>
      </c>
      <c r="V65" s="58">
        <v>460.13440000000003</v>
      </c>
      <c r="W65" s="58">
        <v>728.59609999999998</v>
      </c>
      <c r="X65" s="58">
        <v>918.64589999999998</v>
      </c>
      <c r="Y65" s="58">
        <v>1095.973</v>
      </c>
      <c r="Z65" s="58">
        <v>1487.4880000000001</v>
      </c>
      <c r="AA65" s="58">
        <v>1563.598</v>
      </c>
      <c r="AB65" s="58">
        <v>1764.7909999999999</v>
      </c>
      <c r="AC65" s="58">
        <v>1097.2280000000001</v>
      </c>
      <c r="AD65" s="58">
        <v>1224.17</v>
      </c>
      <c r="AE65" s="59">
        <v>698.41269999999997</v>
      </c>
    </row>
    <row r="66" spans="1:31" x14ac:dyDescent="0.3">
      <c r="A66" s="81" t="s">
        <v>5</v>
      </c>
      <c r="B66" s="60">
        <v>16.371949999999998</v>
      </c>
      <c r="C66" s="31">
        <v>53.791789999999999</v>
      </c>
      <c r="D66" s="31">
        <v>118.8563</v>
      </c>
      <c r="E66" s="31">
        <v>184.46350000000001</v>
      </c>
      <c r="F66" s="31">
        <v>191.626</v>
      </c>
      <c r="G66" s="31">
        <v>197.60810000000001</v>
      </c>
      <c r="H66" s="31">
        <v>149.78290000000001</v>
      </c>
      <c r="I66" s="31">
        <v>79.265600000000006</v>
      </c>
      <c r="J66" s="31">
        <v>16.337779999999999</v>
      </c>
      <c r="K66" s="31">
        <v>0</v>
      </c>
      <c r="L66" s="31">
        <v>185.1293</v>
      </c>
      <c r="M66" s="31">
        <v>283.1644</v>
      </c>
      <c r="N66" s="31">
        <v>372.86320000000001</v>
      </c>
      <c r="O66" s="31">
        <v>412.41309999999999</v>
      </c>
      <c r="P66" s="31">
        <v>453.62150000000003</v>
      </c>
      <c r="Q66" s="31">
        <v>643.52650000000006</v>
      </c>
      <c r="R66" s="31">
        <v>416.48930000000001</v>
      </c>
      <c r="S66" s="31">
        <v>264.43720000000002</v>
      </c>
      <c r="T66" s="31">
        <v>181.18440000000001</v>
      </c>
      <c r="U66" s="31">
        <v>83.635639999999995</v>
      </c>
      <c r="V66" s="31">
        <v>280.03519999999997</v>
      </c>
      <c r="W66" s="31">
        <v>301.93040000000002</v>
      </c>
      <c r="X66" s="31">
        <v>592.58479999999997</v>
      </c>
      <c r="Y66" s="31">
        <v>576.69320000000005</v>
      </c>
      <c r="Z66" s="31">
        <v>973.6096</v>
      </c>
      <c r="AA66" s="31">
        <v>1017.977</v>
      </c>
      <c r="AB66" s="31">
        <v>1028.819</v>
      </c>
      <c r="AC66" s="31">
        <v>634.58749999999998</v>
      </c>
      <c r="AD66" s="31">
        <v>613.82090000000005</v>
      </c>
      <c r="AE66" s="61">
        <v>396.25400000000002</v>
      </c>
    </row>
    <row r="67" spans="1:31" x14ac:dyDescent="0.3">
      <c r="A67" s="81" t="s">
        <v>6</v>
      </c>
      <c r="B67" s="60">
        <v>10.53267</v>
      </c>
      <c r="C67" s="31">
        <v>45.698309999999999</v>
      </c>
      <c r="D67" s="31">
        <v>80.664709999999999</v>
      </c>
      <c r="E67" s="31">
        <v>121.52719999999999</v>
      </c>
      <c r="F67" s="31">
        <v>105.5304</v>
      </c>
      <c r="G67" s="31">
        <v>132.46449999999999</v>
      </c>
      <c r="H67" s="31">
        <v>85.533450000000002</v>
      </c>
      <c r="I67" s="31">
        <v>58.81861</v>
      </c>
      <c r="J67" s="31">
        <v>13.34379</v>
      </c>
      <c r="K67" s="31">
        <v>0</v>
      </c>
      <c r="L67" s="31">
        <v>94.084490000000002</v>
      </c>
      <c r="M67" s="31">
        <v>174.00210000000001</v>
      </c>
      <c r="N67" s="31">
        <v>240.87219999999999</v>
      </c>
      <c r="O67" s="31">
        <v>313.66669999999999</v>
      </c>
      <c r="P67" s="31">
        <v>248.9512</v>
      </c>
      <c r="Q67" s="31">
        <v>315.61619999999999</v>
      </c>
      <c r="R67" s="31">
        <v>293.83409999999998</v>
      </c>
      <c r="S67" s="31">
        <v>224.78530000000001</v>
      </c>
      <c r="T67" s="31">
        <v>123.13290000000001</v>
      </c>
      <c r="U67" s="31">
        <v>45.329180000000001</v>
      </c>
      <c r="V67" s="31">
        <v>218.41589999999999</v>
      </c>
      <c r="W67" s="31">
        <v>323.83760000000001</v>
      </c>
      <c r="X67" s="31">
        <v>298.77420000000001</v>
      </c>
      <c r="Y67" s="31">
        <v>387.94560000000001</v>
      </c>
      <c r="Z67" s="31">
        <v>507.52190000000002</v>
      </c>
      <c r="AA67" s="31">
        <v>643.73019999999997</v>
      </c>
      <c r="AB67" s="31">
        <v>493.8381</v>
      </c>
      <c r="AC67" s="31">
        <v>352.06700000000001</v>
      </c>
      <c r="AD67" s="31">
        <v>354.74939999999998</v>
      </c>
      <c r="AE67" s="61">
        <v>350.84210000000002</v>
      </c>
    </row>
    <row r="68" spans="1:31" x14ac:dyDescent="0.3">
      <c r="A68" s="81" t="s">
        <v>7</v>
      </c>
      <c r="B68" s="60">
        <v>7.8279120000000004</v>
      </c>
      <c r="C68" s="31">
        <v>27.309799999999999</v>
      </c>
      <c r="D68" s="31">
        <v>48.09883</v>
      </c>
      <c r="E68" s="31">
        <v>71.223420000000004</v>
      </c>
      <c r="F68" s="31">
        <v>100.8218</v>
      </c>
      <c r="G68" s="31">
        <v>77.557100000000005</v>
      </c>
      <c r="H68" s="31">
        <v>75.790229999999994</v>
      </c>
      <c r="I68" s="31">
        <v>32.6693</v>
      </c>
      <c r="J68" s="31">
        <v>10.178900000000001</v>
      </c>
      <c r="K68" s="31">
        <v>0</v>
      </c>
      <c r="L68" s="31">
        <v>86.366169999999997</v>
      </c>
      <c r="M68" s="31">
        <v>149.39850000000001</v>
      </c>
      <c r="N68" s="31">
        <v>209.5864</v>
      </c>
      <c r="O68" s="31">
        <v>225.4188</v>
      </c>
      <c r="P68" s="31">
        <v>213.6634</v>
      </c>
      <c r="Q68" s="31">
        <v>340.84269999999998</v>
      </c>
      <c r="R68" s="31">
        <v>256.4554</v>
      </c>
      <c r="S68" s="31">
        <v>123.685</v>
      </c>
      <c r="T68" s="31">
        <v>75.106780000000001</v>
      </c>
      <c r="U68" s="31">
        <v>41.083210000000001</v>
      </c>
      <c r="V68" s="31">
        <v>159.1259</v>
      </c>
      <c r="W68" s="31">
        <v>164.73269999999999</v>
      </c>
      <c r="X68" s="31">
        <v>208.4898</v>
      </c>
      <c r="Y68" s="31">
        <v>239.999</v>
      </c>
      <c r="Z68" s="31">
        <v>395.77089999999998</v>
      </c>
      <c r="AA68" s="31">
        <v>349.13830000000002</v>
      </c>
      <c r="AB68" s="31">
        <v>375.2235</v>
      </c>
      <c r="AC68" s="31">
        <v>259.95409999999998</v>
      </c>
      <c r="AD68" s="31">
        <v>266.48970000000003</v>
      </c>
      <c r="AE68" s="61">
        <v>186.99459999999999</v>
      </c>
    </row>
    <row r="69" spans="1:31" x14ac:dyDescent="0.3">
      <c r="A69" s="81" t="s">
        <v>8</v>
      </c>
      <c r="B69" s="60">
        <v>6.8342520000000002</v>
      </c>
      <c r="C69" s="31">
        <v>19.96294</v>
      </c>
      <c r="D69" s="31">
        <v>43.178220000000003</v>
      </c>
      <c r="E69" s="31">
        <v>56.921759999999999</v>
      </c>
      <c r="F69" s="31">
        <v>72.220410000000001</v>
      </c>
      <c r="G69" s="31">
        <v>56.844999999999999</v>
      </c>
      <c r="H69" s="31">
        <v>45.890450000000001</v>
      </c>
      <c r="I69" s="31">
        <v>26.531490000000002</v>
      </c>
      <c r="J69" s="31">
        <v>6.6706289999999999</v>
      </c>
      <c r="K69" s="31">
        <v>0</v>
      </c>
      <c r="L69" s="31">
        <v>49.136279999999999</v>
      </c>
      <c r="M69" s="31">
        <v>98.210480000000004</v>
      </c>
      <c r="N69" s="31">
        <v>134.7492</v>
      </c>
      <c r="O69" s="31">
        <v>190.33779999999999</v>
      </c>
      <c r="P69" s="31">
        <v>183.44630000000001</v>
      </c>
      <c r="Q69" s="31">
        <v>212.60059999999999</v>
      </c>
      <c r="R69" s="31">
        <v>176.18879999999999</v>
      </c>
      <c r="S69" s="31">
        <v>183.09</v>
      </c>
      <c r="T69" s="31">
        <v>53.325690000000002</v>
      </c>
      <c r="U69" s="31">
        <v>38.50018</v>
      </c>
      <c r="V69" s="31">
        <v>101.9841</v>
      </c>
      <c r="W69" s="31">
        <v>94.598749999999995</v>
      </c>
      <c r="X69" s="31">
        <v>170.3596</v>
      </c>
      <c r="Y69" s="31">
        <v>207.44280000000001</v>
      </c>
      <c r="Z69" s="31">
        <v>295.38310000000001</v>
      </c>
      <c r="AA69" s="31">
        <v>291.42829999999998</v>
      </c>
      <c r="AB69" s="31">
        <v>261.31540000000001</v>
      </c>
      <c r="AC69" s="31">
        <v>200.36529999999999</v>
      </c>
      <c r="AD69" s="31">
        <v>196.50450000000001</v>
      </c>
      <c r="AE69" s="61">
        <v>133.54239999999999</v>
      </c>
    </row>
    <row r="70" spans="1:31" x14ac:dyDescent="0.3">
      <c r="A70" s="81" t="s">
        <v>9</v>
      </c>
      <c r="B70" s="60">
        <v>5.2808789999999997</v>
      </c>
      <c r="C70" s="31">
        <v>17.335070000000002</v>
      </c>
      <c r="D70" s="31">
        <v>31.739339999999999</v>
      </c>
      <c r="E70" s="31">
        <v>47.097259999999999</v>
      </c>
      <c r="F70" s="31">
        <v>32.574440000000003</v>
      </c>
      <c r="G70" s="31">
        <v>39.602029999999999</v>
      </c>
      <c r="H70" s="31">
        <v>29.596430000000002</v>
      </c>
      <c r="I70" s="31">
        <v>16.662369999999999</v>
      </c>
      <c r="J70" s="31">
        <v>3.2856999999999998</v>
      </c>
      <c r="K70" s="31">
        <v>0</v>
      </c>
      <c r="L70" s="31">
        <v>52.630809999999997</v>
      </c>
      <c r="M70" s="31">
        <v>84.181920000000005</v>
      </c>
      <c r="N70" s="31">
        <v>111.06910000000001</v>
      </c>
      <c r="O70" s="31">
        <v>171.52359999999999</v>
      </c>
      <c r="P70" s="31">
        <v>166.54050000000001</v>
      </c>
      <c r="Q70" s="31">
        <v>140.54249999999999</v>
      </c>
      <c r="R70" s="31">
        <v>98.961380000000005</v>
      </c>
      <c r="S70" s="31">
        <v>84.373469999999998</v>
      </c>
      <c r="T70" s="31">
        <v>53.5289</v>
      </c>
      <c r="U70" s="31">
        <v>19.72823</v>
      </c>
      <c r="V70" s="31">
        <v>52.356349999999999</v>
      </c>
      <c r="W70" s="31">
        <v>98.837360000000004</v>
      </c>
      <c r="X70" s="31">
        <v>145.24889999999999</v>
      </c>
      <c r="Y70" s="31">
        <v>121.52500000000001</v>
      </c>
      <c r="Z70" s="31">
        <v>173.85130000000001</v>
      </c>
      <c r="AA70" s="31">
        <v>232.77070000000001</v>
      </c>
      <c r="AB70" s="31">
        <v>94.738370000000003</v>
      </c>
      <c r="AC70" s="31">
        <v>183.43969999999999</v>
      </c>
      <c r="AD70" s="31">
        <v>133.4717</v>
      </c>
      <c r="AE70" s="61">
        <v>106.9023</v>
      </c>
    </row>
    <row r="71" spans="1:31" ht="14.4" thickBot="1" x14ac:dyDescent="0.35">
      <c r="A71" s="81" t="s">
        <v>10</v>
      </c>
      <c r="B71" s="60">
        <v>30.432200000000002</v>
      </c>
      <c r="C71" s="31">
        <v>82.061130000000006</v>
      </c>
      <c r="D71" s="31">
        <v>217.97149999999999</v>
      </c>
      <c r="E71" s="31">
        <v>284.35239999999999</v>
      </c>
      <c r="F71" s="31">
        <v>205.84119999999999</v>
      </c>
      <c r="G71" s="31">
        <v>220.89349999999999</v>
      </c>
      <c r="H71" s="31">
        <v>237.1601</v>
      </c>
      <c r="I71" s="31">
        <v>82.012180000000001</v>
      </c>
      <c r="J71" s="31">
        <v>24.137250000000002</v>
      </c>
      <c r="K71" s="31">
        <v>0</v>
      </c>
      <c r="L71" s="31">
        <v>235.5532</v>
      </c>
      <c r="M71" s="31">
        <v>409.22570000000002</v>
      </c>
      <c r="N71" s="31">
        <v>445.16609999999997</v>
      </c>
      <c r="O71" s="31">
        <v>510.46820000000002</v>
      </c>
      <c r="P71" s="31">
        <v>611.5729</v>
      </c>
      <c r="Q71" s="31">
        <v>670.01570000000004</v>
      </c>
      <c r="R71" s="31">
        <v>632.51419999999996</v>
      </c>
      <c r="S71" s="31">
        <v>534.96370000000002</v>
      </c>
      <c r="T71" s="31">
        <v>441.87790000000001</v>
      </c>
      <c r="U71" s="31">
        <v>115.03830000000001</v>
      </c>
      <c r="V71" s="31">
        <v>324.35219999999998</v>
      </c>
      <c r="W71" s="31">
        <v>602.15120000000002</v>
      </c>
      <c r="X71" s="31">
        <v>738.1771</v>
      </c>
      <c r="Y71" s="31">
        <v>980.01430000000005</v>
      </c>
      <c r="Z71" s="31">
        <v>1277.567</v>
      </c>
      <c r="AA71" s="31">
        <v>1066.242</v>
      </c>
      <c r="AB71" s="31">
        <v>1249.075</v>
      </c>
      <c r="AC71" s="31">
        <v>658.40880000000004</v>
      </c>
      <c r="AD71" s="31">
        <v>907.63800000000003</v>
      </c>
      <c r="AE71" s="61">
        <v>560.67020000000002</v>
      </c>
    </row>
    <row r="72" spans="1:31" ht="14.4" thickTop="1" x14ac:dyDescent="0.3">
      <c r="A72" s="82" t="s">
        <v>11</v>
      </c>
      <c r="B72" s="60">
        <v>18.179099999999998</v>
      </c>
      <c r="C72" s="31">
        <v>79.535520000000005</v>
      </c>
      <c r="D72" s="31">
        <v>165.0985</v>
      </c>
      <c r="E72" s="31">
        <v>206.47130000000001</v>
      </c>
      <c r="F72" s="31">
        <v>235.41239999999999</v>
      </c>
      <c r="G72" s="31">
        <v>146.40620000000001</v>
      </c>
      <c r="H72" s="31">
        <v>170.54810000000001</v>
      </c>
      <c r="I72" s="31">
        <v>113.24290000000001</v>
      </c>
      <c r="J72" s="31">
        <v>18.867930000000001</v>
      </c>
      <c r="K72" s="31">
        <v>0</v>
      </c>
      <c r="L72" s="31">
        <v>192.49549999999999</v>
      </c>
      <c r="M72" s="31">
        <v>274.93959999999998</v>
      </c>
      <c r="N72" s="31">
        <v>440.97199999999998</v>
      </c>
      <c r="O72" s="31">
        <v>526.29200000000003</v>
      </c>
      <c r="P72" s="31">
        <v>603.09209999999996</v>
      </c>
      <c r="Q72" s="31">
        <v>624.21339999999998</v>
      </c>
      <c r="R72" s="31">
        <v>544.10910000000001</v>
      </c>
      <c r="S72" s="31">
        <v>426.63979999999998</v>
      </c>
      <c r="T72" s="31">
        <v>235.8768</v>
      </c>
      <c r="U72" s="31">
        <v>82.463909999999998</v>
      </c>
      <c r="V72" s="31">
        <v>322.88339999999999</v>
      </c>
      <c r="W72" s="31">
        <v>360.8639</v>
      </c>
      <c r="X72" s="31">
        <v>543.14160000000004</v>
      </c>
      <c r="Y72" s="31">
        <v>602.16189999999995</v>
      </c>
      <c r="Z72" s="31">
        <v>964.56920000000002</v>
      </c>
      <c r="AA72" s="31">
        <v>922.91639999999995</v>
      </c>
      <c r="AB72" s="31">
        <v>987.68910000000005</v>
      </c>
      <c r="AC72" s="31">
        <v>570.19539999999995</v>
      </c>
      <c r="AD72" s="31">
        <v>846.72090000000003</v>
      </c>
      <c r="AE72" s="61">
        <v>423.88619999999997</v>
      </c>
    </row>
    <row r="73" spans="1:31" x14ac:dyDescent="0.3">
      <c r="A73" s="81" t="s">
        <v>12</v>
      </c>
      <c r="B73" s="60">
        <v>13.60397</v>
      </c>
      <c r="C73" s="31">
        <v>50.679670000000002</v>
      </c>
      <c r="D73" s="31">
        <v>85.003969999999995</v>
      </c>
      <c r="E73" s="31">
        <v>152.8777</v>
      </c>
      <c r="F73" s="31">
        <v>150.46190000000001</v>
      </c>
      <c r="G73" s="31">
        <v>136.41759999999999</v>
      </c>
      <c r="H73" s="31">
        <v>120.40940000000001</v>
      </c>
      <c r="I73" s="31">
        <v>58.654850000000003</v>
      </c>
      <c r="J73" s="31">
        <v>16.957439999999998</v>
      </c>
      <c r="K73" s="31">
        <v>0</v>
      </c>
      <c r="L73" s="31">
        <v>126.5981</v>
      </c>
      <c r="M73" s="31">
        <v>165.44589999999999</v>
      </c>
      <c r="N73" s="31">
        <v>293.26620000000003</v>
      </c>
      <c r="O73" s="31">
        <v>382.64159999999998</v>
      </c>
      <c r="P73" s="31">
        <v>479.24799999999999</v>
      </c>
      <c r="Q73" s="31">
        <v>287.79390000000001</v>
      </c>
      <c r="R73" s="31">
        <v>246.1414</v>
      </c>
      <c r="S73" s="31">
        <v>238.41</v>
      </c>
      <c r="T73" s="31">
        <v>135.17359999999999</v>
      </c>
      <c r="U73" s="31">
        <v>68.966710000000006</v>
      </c>
      <c r="V73" s="31">
        <v>270.17919999999998</v>
      </c>
      <c r="W73" s="31">
        <v>207.31800000000001</v>
      </c>
      <c r="X73" s="31">
        <v>446.61110000000002</v>
      </c>
      <c r="Y73" s="31">
        <v>484.35559999999998</v>
      </c>
      <c r="Z73" s="31">
        <v>752.40060000000005</v>
      </c>
      <c r="AA73" s="31">
        <v>712.48410000000001</v>
      </c>
      <c r="AB73" s="31">
        <v>611.27350000000001</v>
      </c>
      <c r="AC73" s="31">
        <v>563.68769999999995</v>
      </c>
      <c r="AD73" s="31">
        <v>489.6635</v>
      </c>
      <c r="AE73" s="61">
        <v>319.5582</v>
      </c>
    </row>
    <row r="74" spans="1:31" x14ac:dyDescent="0.3">
      <c r="A74" s="81" t="s">
        <v>13</v>
      </c>
      <c r="B74" s="60">
        <v>10.17314</v>
      </c>
      <c r="C74" s="31">
        <v>31.557970000000001</v>
      </c>
      <c r="D74" s="31">
        <v>39.48771</v>
      </c>
      <c r="E74" s="31">
        <v>74.329030000000003</v>
      </c>
      <c r="F74" s="31">
        <v>108.09</v>
      </c>
      <c r="G74" s="31">
        <v>71.123840000000001</v>
      </c>
      <c r="H74" s="31">
        <v>66.688730000000007</v>
      </c>
      <c r="I74" s="31">
        <v>25.083010000000002</v>
      </c>
      <c r="J74" s="31">
        <v>10.231249999999999</v>
      </c>
      <c r="K74" s="31">
        <v>0</v>
      </c>
      <c r="L74" s="31">
        <v>83.309020000000004</v>
      </c>
      <c r="M74" s="31">
        <v>209.02260000000001</v>
      </c>
      <c r="N74" s="31">
        <v>182.74610000000001</v>
      </c>
      <c r="O74" s="31">
        <v>210.5924</v>
      </c>
      <c r="P74" s="31">
        <v>353.78089999999997</v>
      </c>
      <c r="Q74" s="31">
        <v>201.9931</v>
      </c>
      <c r="R74" s="31">
        <v>213.2353</v>
      </c>
      <c r="S74" s="31">
        <v>209.38120000000001</v>
      </c>
      <c r="T74" s="31">
        <v>97.264259999999993</v>
      </c>
      <c r="U74" s="31">
        <v>41.711080000000003</v>
      </c>
      <c r="V74" s="31">
        <v>185.8545</v>
      </c>
      <c r="W74" s="31">
        <v>176.1765</v>
      </c>
      <c r="X74" s="31">
        <v>224.78540000000001</v>
      </c>
      <c r="Y74" s="31">
        <v>319.517</v>
      </c>
      <c r="Z74" s="31">
        <v>415.92230000000001</v>
      </c>
      <c r="AA74" s="31">
        <v>611.45699999999999</v>
      </c>
      <c r="AB74" s="31">
        <v>433.8098</v>
      </c>
      <c r="AC74" s="31">
        <v>432.83890000000002</v>
      </c>
      <c r="AD74" s="31">
        <v>259.60719999999998</v>
      </c>
      <c r="AE74" s="61">
        <v>256.82100000000003</v>
      </c>
    </row>
    <row r="75" spans="1:31" x14ac:dyDescent="0.3">
      <c r="A75" s="81" t="s">
        <v>14</v>
      </c>
      <c r="B75" s="60">
        <v>7.8054290000000002</v>
      </c>
      <c r="C75" s="31">
        <v>23.175889999999999</v>
      </c>
      <c r="D75" s="31">
        <v>50.869340000000001</v>
      </c>
      <c r="E75" s="31">
        <v>56.08417</v>
      </c>
      <c r="F75" s="31">
        <v>79.429370000000006</v>
      </c>
      <c r="G75" s="31">
        <v>81.61918</v>
      </c>
      <c r="H75" s="31">
        <v>46.508989999999997</v>
      </c>
      <c r="I75" s="31">
        <v>20.384969999999999</v>
      </c>
      <c r="J75" s="31">
        <v>4.9364710000000001</v>
      </c>
      <c r="K75" s="31">
        <v>0</v>
      </c>
      <c r="L75" s="31">
        <v>45.576189999999997</v>
      </c>
      <c r="M75" s="31">
        <v>110.6604</v>
      </c>
      <c r="N75" s="31">
        <v>206.61760000000001</v>
      </c>
      <c r="O75" s="31">
        <v>207.74510000000001</v>
      </c>
      <c r="P75" s="31">
        <v>238.2089</v>
      </c>
      <c r="Q75" s="31">
        <v>170.40520000000001</v>
      </c>
      <c r="R75" s="31">
        <v>149.9342</v>
      </c>
      <c r="S75" s="31">
        <v>167.6481</v>
      </c>
      <c r="T75" s="31">
        <v>56.645020000000002</v>
      </c>
      <c r="U75" s="31">
        <v>30.473990000000001</v>
      </c>
      <c r="V75" s="31">
        <v>140.1764</v>
      </c>
      <c r="W75" s="31">
        <v>159.22149999999999</v>
      </c>
      <c r="X75" s="31">
        <v>277.3426</v>
      </c>
      <c r="Y75" s="31">
        <v>361.95190000000002</v>
      </c>
      <c r="Z75" s="31">
        <v>280.57749999999999</v>
      </c>
      <c r="AA75" s="31">
        <v>324.80180000000001</v>
      </c>
      <c r="AB75" s="31">
        <v>276.7013</v>
      </c>
      <c r="AC75" s="31">
        <v>215.73179999999999</v>
      </c>
      <c r="AD75" s="31">
        <v>206.61109999999999</v>
      </c>
      <c r="AE75" s="61">
        <v>126.6341</v>
      </c>
    </row>
    <row r="76" spans="1:31" x14ac:dyDescent="0.3">
      <c r="A76" s="81" t="s">
        <v>15</v>
      </c>
      <c r="B76" s="60">
        <v>4.4198589999999998</v>
      </c>
      <c r="C76" s="31">
        <v>20.7486</v>
      </c>
      <c r="D76" s="31">
        <v>33.42107</v>
      </c>
      <c r="E76" s="31">
        <v>47.336660000000002</v>
      </c>
      <c r="F76" s="31">
        <v>50.12574</v>
      </c>
      <c r="G76" s="31">
        <v>56.143210000000003</v>
      </c>
      <c r="H76" s="31">
        <v>25.303789999999999</v>
      </c>
      <c r="I76" s="31">
        <v>22.780940000000001</v>
      </c>
      <c r="J76" s="31">
        <v>6.9017660000000003</v>
      </c>
      <c r="K76" s="31">
        <v>0</v>
      </c>
      <c r="L76" s="31">
        <v>33.072890000000001</v>
      </c>
      <c r="M76" s="31">
        <v>95.076939999999993</v>
      </c>
      <c r="N76" s="31">
        <v>121.2953</v>
      </c>
      <c r="O76" s="31">
        <v>219.48429999999999</v>
      </c>
      <c r="P76" s="31">
        <v>161.4555</v>
      </c>
      <c r="Q76" s="31">
        <v>108.1044</v>
      </c>
      <c r="R76" s="31">
        <v>91.395409999999998</v>
      </c>
      <c r="S76" s="31">
        <v>109.87439999999999</v>
      </c>
      <c r="T76" s="31">
        <v>47.467350000000003</v>
      </c>
      <c r="U76" s="31">
        <v>25.098680000000002</v>
      </c>
      <c r="V76" s="31">
        <v>54.045299999999997</v>
      </c>
      <c r="W76" s="31">
        <v>75.195750000000004</v>
      </c>
      <c r="X76" s="31">
        <v>160.13419999999999</v>
      </c>
      <c r="Y76" s="31">
        <v>169.9605</v>
      </c>
      <c r="Z76" s="31">
        <v>253.3253</v>
      </c>
      <c r="AA76" s="31">
        <v>275.8503</v>
      </c>
      <c r="AB76" s="31">
        <v>187.74860000000001</v>
      </c>
      <c r="AC76" s="31">
        <v>227.0282</v>
      </c>
      <c r="AD76" s="31">
        <v>172.83250000000001</v>
      </c>
      <c r="AE76" s="61">
        <v>115.6677</v>
      </c>
    </row>
    <row r="77" spans="1:31" x14ac:dyDescent="0.3">
      <c r="A77" s="81" t="s">
        <v>16</v>
      </c>
      <c r="B77" s="60">
        <v>4.0292510000000004</v>
      </c>
      <c r="C77" s="31">
        <v>11.59201</v>
      </c>
      <c r="D77" s="31">
        <v>35.119050000000001</v>
      </c>
      <c r="E77" s="31">
        <v>30.014880000000002</v>
      </c>
      <c r="F77" s="31">
        <v>33.838000000000001</v>
      </c>
      <c r="G77" s="31">
        <v>52.866779999999999</v>
      </c>
      <c r="H77" s="31">
        <v>29.220300000000002</v>
      </c>
      <c r="I77" s="31">
        <v>14.40911</v>
      </c>
      <c r="J77" s="31">
        <v>4.6806530000000004</v>
      </c>
      <c r="K77" s="31">
        <v>0</v>
      </c>
      <c r="L77" s="31">
        <v>46.310690000000001</v>
      </c>
      <c r="M77" s="31">
        <v>83.347560000000001</v>
      </c>
      <c r="N77" s="31">
        <v>136.62960000000001</v>
      </c>
      <c r="O77" s="31">
        <v>93.339839999999995</v>
      </c>
      <c r="P77" s="31">
        <v>124.45699999999999</v>
      </c>
      <c r="Q77" s="31">
        <v>114.7222</v>
      </c>
      <c r="R77" s="31">
        <v>96.197929999999999</v>
      </c>
      <c r="S77" s="31">
        <v>101.6925</v>
      </c>
      <c r="T77" s="31">
        <v>45.774760000000001</v>
      </c>
      <c r="U77" s="31">
        <v>19.187940000000001</v>
      </c>
      <c r="V77" s="31">
        <v>57.653289999999998</v>
      </c>
      <c r="W77" s="31">
        <v>83.25121</v>
      </c>
      <c r="X77" s="31">
        <v>86.547709999999995</v>
      </c>
      <c r="Y77" s="31">
        <v>159.58000000000001</v>
      </c>
      <c r="Z77" s="31">
        <v>223.14840000000001</v>
      </c>
      <c r="AA77" s="31">
        <v>96.636809999999997</v>
      </c>
      <c r="AB77" s="31">
        <v>147.0889</v>
      </c>
      <c r="AC77" s="31">
        <v>159.43819999999999</v>
      </c>
      <c r="AD77" s="31">
        <v>101.2655</v>
      </c>
      <c r="AE77" s="61">
        <v>96.364109999999997</v>
      </c>
    </row>
    <row r="78" spans="1:31" ht="14.4" thickBot="1" x14ac:dyDescent="0.35">
      <c r="A78" s="83" t="s">
        <v>17</v>
      </c>
      <c r="B78" s="60">
        <v>22.897739999999999</v>
      </c>
      <c r="C78" s="31">
        <v>90.902940000000001</v>
      </c>
      <c r="D78" s="31">
        <v>204.89590000000001</v>
      </c>
      <c r="E78" s="31">
        <v>177.2131</v>
      </c>
      <c r="F78" s="31">
        <v>242.7483</v>
      </c>
      <c r="G78" s="31">
        <v>227.61699999999999</v>
      </c>
      <c r="H78" s="31">
        <v>192.55119999999999</v>
      </c>
      <c r="I78" s="31">
        <v>77.921819999999997</v>
      </c>
      <c r="J78" s="31">
        <v>22.34207</v>
      </c>
      <c r="K78" s="31">
        <v>0</v>
      </c>
      <c r="L78" s="31">
        <v>191.9736</v>
      </c>
      <c r="M78" s="31">
        <v>449.44490000000002</v>
      </c>
      <c r="N78" s="31">
        <v>509.5641</v>
      </c>
      <c r="O78" s="31">
        <v>608.50300000000004</v>
      </c>
      <c r="P78" s="31">
        <v>504.96769999999998</v>
      </c>
      <c r="Q78" s="31">
        <v>707.39559999999994</v>
      </c>
      <c r="R78" s="31">
        <v>725.7106</v>
      </c>
      <c r="S78" s="31">
        <v>540.27919999999995</v>
      </c>
      <c r="T78" s="31">
        <v>349.91649999999998</v>
      </c>
      <c r="U78" s="31">
        <v>113.6863</v>
      </c>
      <c r="V78" s="31">
        <v>288.88069999999999</v>
      </c>
      <c r="W78" s="31">
        <v>440.83519999999999</v>
      </c>
      <c r="X78" s="31">
        <v>641.60879999999997</v>
      </c>
      <c r="Y78" s="31">
        <v>818.04809999999998</v>
      </c>
      <c r="Z78" s="31">
        <v>866.96310000000005</v>
      </c>
      <c r="AA78" s="31">
        <v>1188.2070000000001</v>
      </c>
      <c r="AB78" s="31">
        <v>1156.8989999999999</v>
      </c>
      <c r="AC78" s="31">
        <v>783.44920000000002</v>
      </c>
      <c r="AD78" s="31">
        <v>747.95830000000001</v>
      </c>
      <c r="AE78" s="61">
        <v>521.18610000000001</v>
      </c>
    </row>
    <row r="79" spans="1:31" ht="14.4" thickTop="1" x14ac:dyDescent="0.3">
      <c r="A79" s="82" t="s">
        <v>18</v>
      </c>
      <c r="B79" s="60">
        <v>18.714379999999998</v>
      </c>
      <c r="C79" s="31">
        <v>79.64658</v>
      </c>
      <c r="D79" s="31">
        <v>132.08410000000001</v>
      </c>
      <c r="E79" s="31">
        <v>204.12970000000001</v>
      </c>
      <c r="F79" s="31">
        <v>191.8091</v>
      </c>
      <c r="G79" s="31">
        <v>124.0217</v>
      </c>
      <c r="H79" s="31">
        <v>163.89160000000001</v>
      </c>
      <c r="I79" s="31">
        <v>74.563140000000004</v>
      </c>
      <c r="J79" s="31">
        <v>21.247160000000001</v>
      </c>
      <c r="K79" s="31">
        <v>0</v>
      </c>
      <c r="L79" s="31">
        <v>160.2979</v>
      </c>
      <c r="M79" s="31">
        <v>261.3877</v>
      </c>
      <c r="N79" s="31">
        <v>369.07830000000001</v>
      </c>
      <c r="O79" s="31">
        <v>604.39689999999996</v>
      </c>
      <c r="P79" s="31">
        <v>556.87519999999995</v>
      </c>
      <c r="Q79" s="31">
        <v>687.11189999999999</v>
      </c>
      <c r="R79" s="31">
        <v>443.12650000000002</v>
      </c>
      <c r="S79" s="31">
        <v>432.45569999999998</v>
      </c>
      <c r="T79" s="31">
        <v>241.82400000000001</v>
      </c>
      <c r="U79" s="31">
        <v>97.102879999999999</v>
      </c>
      <c r="V79" s="31">
        <v>330.71100000000001</v>
      </c>
      <c r="W79" s="31">
        <v>485.05459999999999</v>
      </c>
      <c r="X79" s="31">
        <v>541.24350000000004</v>
      </c>
      <c r="Y79" s="31">
        <v>625.58280000000002</v>
      </c>
      <c r="Z79" s="31">
        <v>803.59690000000001</v>
      </c>
      <c r="AA79" s="31">
        <v>833.33929999999998</v>
      </c>
      <c r="AB79" s="31">
        <v>931.57839999999999</v>
      </c>
      <c r="AC79" s="31">
        <v>768.16859999999997</v>
      </c>
      <c r="AD79" s="31">
        <v>620.34550000000002</v>
      </c>
      <c r="AE79" s="61">
        <v>358.62529999999998</v>
      </c>
    </row>
    <row r="80" spans="1:31" x14ac:dyDescent="0.3">
      <c r="A80" s="81" t="s">
        <v>19</v>
      </c>
      <c r="B80" s="60">
        <v>14.629949999999999</v>
      </c>
      <c r="C80" s="31">
        <v>51.759180000000001</v>
      </c>
      <c r="D80" s="31">
        <v>105.6948</v>
      </c>
      <c r="E80" s="31">
        <v>149.6799</v>
      </c>
      <c r="F80" s="31">
        <v>135.87299999999999</v>
      </c>
      <c r="G80" s="31">
        <v>114.625</v>
      </c>
      <c r="H80" s="31">
        <v>113.8586</v>
      </c>
      <c r="I80" s="31">
        <v>54.623519999999999</v>
      </c>
      <c r="J80" s="31">
        <v>14.468450000000001</v>
      </c>
      <c r="K80" s="31">
        <v>0</v>
      </c>
      <c r="L80" s="31">
        <v>155.28720000000001</v>
      </c>
      <c r="M80" s="31">
        <v>192.3048</v>
      </c>
      <c r="N80" s="31">
        <v>250.20679999999999</v>
      </c>
      <c r="O80" s="31">
        <v>350.89350000000002</v>
      </c>
      <c r="P80" s="31">
        <v>376.01670000000001</v>
      </c>
      <c r="Q80" s="31">
        <v>534.46209999999996</v>
      </c>
      <c r="R80" s="31">
        <v>285.30529999999999</v>
      </c>
      <c r="S80" s="31">
        <v>255.1</v>
      </c>
      <c r="T80" s="31">
        <v>187.65790000000001</v>
      </c>
      <c r="U80" s="31">
        <v>60.526040000000002</v>
      </c>
      <c r="V80" s="31">
        <v>214.46680000000001</v>
      </c>
      <c r="W80" s="31">
        <v>381.67590000000001</v>
      </c>
      <c r="X80" s="31">
        <v>311.7645</v>
      </c>
      <c r="Y80" s="31">
        <v>431.73340000000002</v>
      </c>
      <c r="Z80" s="31">
        <v>604.42489999999998</v>
      </c>
      <c r="AA80" s="31">
        <v>585.47789999999998</v>
      </c>
      <c r="AB80" s="31">
        <v>693.20280000000002</v>
      </c>
      <c r="AC80" s="31">
        <v>590.03750000000002</v>
      </c>
      <c r="AD80" s="31">
        <v>455.4873</v>
      </c>
      <c r="AE80" s="61">
        <v>262.85140000000001</v>
      </c>
    </row>
    <row r="81" spans="1:31" x14ac:dyDescent="0.3">
      <c r="A81" s="81" t="s">
        <v>20</v>
      </c>
      <c r="B81" s="60">
        <v>12.168699999999999</v>
      </c>
      <c r="C81" s="31">
        <v>37.80603</v>
      </c>
      <c r="D81" s="31">
        <v>71.714929999999995</v>
      </c>
      <c r="E81" s="31">
        <v>104.79640000000001</v>
      </c>
      <c r="F81" s="31">
        <v>138.048</v>
      </c>
      <c r="G81" s="31">
        <v>70.243930000000006</v>
      </c>
      <c r="H81" s="31">
        <v>91.655069999999995</v>
      </c>
      <c r="I81" s="31">
        <v>37.619509999999998</v>
      </c>
      <c r="J81" s="31">
        <v>10.56307</v>
      </c>
      <c r="K81" s="31">
        <v>0</v>
      </c>
      <c r="L81" s="31">
        <v>81.617090000000005</v>
      </c>
      <c r="M81" s="31">
        <v>145.54159999999999</v>
      </c>
      <c r="N81" s="31">
        <v>173.50190000000001</v>
      </c>
      <c r="O81" s="31">
        <v>285.91210000000001</v>
      </c>
      <c r="P81" s="31">
        <v>263.66770000000002</v>
      </c>
      <c r="Q81" s="31">
        <v>324.53750000000002</v>
      </c>
      <c r="R81" s="31">
        <v>157.72</v>
      </c>
      <c r="S81" s="31">
        <v>218.84059999999999</v>
      </c>
      <c r="T81" s="31">
        <v>91.340819999999994</v>
      </c>
      <c r="U81" s="31">
        <v>34.053519999999999</v>
      </c>
      <c r="V81" s="31">
        <v>228.05539999999999</v>
      </c>
      <c r="W81" s="31">
        <v>215.63460000000001</v>
      </c>
      <c r="X81" s="31">
        <v>527.32010000000002</v>
      </c>
      <c r="Y81" s="31">
        <v>273.24919999999997</v>
      </c>
      <c r="Z81" s="31">
        <v>482.7527</v>
      </c>
      <c r="AA81" s="31">
        <v>340.51900000000001</v>
      </c>
      <c r="AB81" s="31">
        <v>336.81970000000001</v>
      </c>
      <c r="AC81" s="31">
        <v>451.45249999999999</v>
      </c>
      <c r="AD81" s="31">
        <v>348.57240000000002</v>
      </c>
      <c r="AE81" s="61">
        <v>275.26620000000003</v>
      </c>
    </row>
    <row r="82" spans="1:31" x14ac:dyDescent="0.3">
      <c r="A82" s="81" t="s">
        <v>21</v>
      </c>
      <c r="B82" s="60">
        <v>5.7418120000000004</v>
      </c>
      <c r="C82" s="31">
        <v>27.822859999999999</v>
      </c>
      <c r="D82" s="31">
        <v>41.052019999999999</v>
      </c>
      <c r="E82" s="31">
        <v>75.177440000000004</v>
      </c>
      <c r="F82" s="31">
        <v>111.78189999999999</v>
      </c>
      <c r="G82" s="31">
        <v>83.489469999999997</v>
      </c>
      <c r="H82" s="31">
        <v>69.419420000000002</v>
      </c>
      <c r="I82" s="31">
        <v>27.204180000000001</v>
      </c>
      <c r="J82" s="31">
        <v>11.463699999999999</v>
      </c>
      <c r="K82" s="31">
        <v>0</v>
      </c>
      <c r="L82" s="31">
        <v>78.904139999999998</v>
      </c>
      <c r="M82" s="31">
        <v>95.123739999999998</v>
      </c>
      <c r="N82" s="31">
        <v>125.2304</v>
      </c>
      <c r="O82" s="31">
        <v>269.33199999999999</v>
      </c>
      <c r="P82" s="31">
        <v>225.70259999999999</v>
      </c>
      <c r="Q82" s="31">
        <v>238.83</v>
      </c>
      <c r="R82" s="31">
        <v>160.69489999999999</v>
      </c>
      <c r="S82" s="31">
        <v>143.18010000000001</v>
      </c>
      <c r="T82" s="31">
        <v>85.717429999999993</v>
      </c>
      <c r="U82" s="31">
        <v>23.42437</v>
      </c>
      <c r="V82" s="31">
        <v>115.9811</v>
      </c>
      <c r="W82" s="31">
        <v>142.44370000000001</v>
      </c>
      <c r="X82" s="31">
        <v>136.50399999999999</v>
      </c>
      <c r="Y82" s="31">
        <v>266.80099999999999</v>
      </c>
      <c r="Z82" s="31">
        <v>307.3648</v>
      </c>
      <c r="AA82" s="31">
        <v>272.9128</v>
      </c>
      <c r="AB82" s="31">
        <v>223.761</v>
      </c>
      <c r="AC82" s="31">
        <v>276.64499999999998</v>
      </c>
      <c r="AD82" s="31">
        <v>206.89400000000001</v>
      </c>
      <c r="AE82" s="61">
        <v>175.8929</v>
      </c>
    </row>
    <row r="83" spans="1:31" x14ac:dyDescent="0.3">
      <c r="A83" s="81" t="s">
        <v>22</v>
      </c>
      <c r="B83" s="60">
        <v>7.6396100000000002</v>
      </c>
      <c r="C83" s="31">
        <v>17.826429999999998</v>
      </c>
      <c r="D83" s="31">
        <v>33.735169999999997</v>
      </c>
      <c r="E83" s="31">
        <v>72.055329999999998</v>
      </c>
      <c r="F83" s="31">
        <v>59.799759999999999</v>
      </c>
      <c r="G83" s="31">
        <v>55.676000000000002</v>
      </c>
      <c r="H83" s="31">
        <v>38.58473</v>
      </c>
      <c r="I83" s="31">
        <v>22.722940000000001</v>
      </c>
      <c r="J83" s="31">
        <v>6.3678169999999996</v>
      </c>
      <c r="K83" s="31">
        <v>0</v>
      </c>
      <c r="L83" s="31">
        <v>68.01061</v>
      </c>
      <c r="M83" s="31">
        <v>69.684169999999995</v>
      </c>
      <c r="N83" s="31">
        <v>133.4589</v>
      </c>
      <c r="O83" s="31">
        <v>177.87029999999999</v>
      </c>
      <c r="P83" s="31">
        <v>125.6793</v>
      </c>
      <c r="Q83" s="31">
        <v>154.04400000000001</v>
      </c>
      <c r="R83" s="31">
        <v>157.11429999999999</v>
      </c>
      <c r="S83" s="31">
        <v>158.9237</v>
      </c>
      <c r="T83" s="31">
        <v>93.910470000000004</v>
      </c>
      <c r="U83" s="31">
        <v>22.788869999999999</v>
      </c>
      <c r="V83" s="31">
        <v>60.134189999999997</v>
      </c>
      <c r="W83" s="31">
        <v>174.24639999999999</v>
      </c>
      <c r="X83" s="31">
        <v>208.30549999999999</v>
      </c>
      <c r="Y83" s="31">
        <v>229.3322</v>
      </c>
      <c r="Z83" s="31">
        <v>235.33949999999999</v>
      </c>
      <c r="AA83" s="31">
        <v>291.52280000000002</v>
      </c>
      <c r="AB83" s="31">
        <v>224.71530000000001</v>
      </c>
      <c r="AC83" s="31">
        <v>245.40199999999999</v>
      </c>
      <c r="AD83" s="31">
        <v>156.8845</v>
      </c>
      <c r="AE83" s="61">
        <v>143.54179999999999</v>
      </c>
    </row>
    <row r="84" spans="1:31" x14ac:dyDescent="0.3">
      <c r="A84" s="81" t="s">
        <v>23</v>
      </c>
      <c r="B84" s="60">
        <v>4.3467060000000002</v>
      </c>
      <c r="C84" s="31">
        <v>18.16412</v>
      </c>
      <c r="D84" s="31">
        <v>32.021450000000002</v>
      </c>
      <c r="E84" s="31">
        <v>32.490639999999999</v>
      </c>
      <c r="F84" s="31">
        <v>43.4758</v>
      </c>
      <c r="G84" s="31">
        <v>47.692709999999998</v>
      </c>
      <c r="H84" s="31">
        <v>25.018809999999998</v>
      </c>
      <c r="I84" s="31">
        <v>22.70421</v>
      </c>
      <c r="J84" s="31">
        <v>6.6811189999999998</v>
      </c>
      <c r="K84" s="31">
        <v>0</v>
      </c>
      <c r="L84" s="31">
        <v>29.125990000000002</v>
      </c>
      <c r="M84" s="31">
        <v>49.04842</v>
      </c>
      <c r="N84" s="31">
        <v>99.290009999999995</v>
      </c>
      <c r="O84" s="31">
        <v>147.33969999999999</v>
      </c>
      <c r="P84" s="31">
        <v>124.2551</v>
      </c>
      <c r="Q84" s="31">
        <v>172.67769999999999</v>
      </c>
      <c r="R84" s="31">
        <v>118.3621</v>
      </c>
      <c r="S84" s="31">
        <v>122.6379</v>
      </c>
      <c r="T84" s="31">
        <v>51.570959999999999</v>
      </c>
      <c r="U84" s="31">
        <v>16.319610000000001</v>
      </c>
      <c r="V84" s="31">
        <v>69.318799999999996</v>
      </c>
      <c r="W84" s="31">
        <v>107.8258</v>
      </c>
      <c r="X84" s="31">
        <v>93.382769999999994</v>
      </c>
      <c r="Y84" s="31">
        <v>234.90190000000001</v>
      </c>
      <c r="Z84" s="31">
        <v>192.8683</v>
      </c>
      <c r="AA84" s="31">
        <v>208.66499999999999</v>
      </c>
      <c r="AB84" s="31">
        <v>209.58680000000001</v>
      </c>
      <c r="AC84" s="31">
        <v>115.5598</v>
      </c>
      <c r="AD84" s="31">
        <v>145.9246</v>
      </c>
      <c r="AE84" s="61">
        <v>108.327</v>
      </c>
    </row>
    <row r="85" spans="1:31" x14ac:dyDescent="0.3">
      <c r="A85" s="81" t="s">
        <v>26</v>
      </c>
      <c r="B85" s="60">
        <v>20.953479999999999</v>
      </c>
      <c r="C85" s="31">
        <v>100.79349999999999</v>
      </c>
      <c r="D85" s="31">
        <v>178.84030000000001</v>
      </c>
      <c r="E85" s="31">
        <v>243.60499999999999</v>
      </c>
      <c r="F85" s="31">
        <v>233.16749999999999</v>
      </c>
      <c r="G85" s="31">
        <v>227.58850000000001</v>
      </c>
      <c r="H85" s="31">
        <v>194.3527</v>
      </c>
      <c r="I85" s="31">
        <v>102.41119999999999</v>
      </c>
      <c r="J85" s="31">
        <v>23.523969999999998</v>
      </c>
      <c r="K85" s="31">
        <v>0</v>
      </c>
      <c r="L85" s="31">
        <v>223.54830000000001</v>
      </c>
      <c r="M85" s="31">
        <v>387.55770000000001</v>
      </c>
      <c r="N85" s="31">
        <v>355.09930000000003</v>
      </c>
      <c r="O85" s="31">
        <v>606.2518</v>
      </c>
      <c r="P85" s="31">
        <v>625.51020000000005</v>
      </c>
      <c r="Q85" s="31">
        <v>684.87840000000006</v>
      </c>
      <c r="R85" s="31">
        <v>597.41049999999996</v>
      </c>
      <c r="S85" s="31">
        <v>476.6705</v>
      </c>
      <c r="T85" s="31">
        <v>325.10730000000001</v>
      </c>
      <c r="U85" s="31">
        <v>134.85740000000001</v>
      </c>
      <c r="V85" s="31">
        <v>414.86200000000002</v>
      </c>
      <c r="W85" s="31">
        <v>553.25350000000003</v>
      </c>
      <c r="X85" s="31">
        <v>640.41449999999998</v>
      </c>
      <c r="Y85" s="31">
        <v>927.87400000000002</v>
      </c>
      <c r="Z85" s="31">
        <v>1025.0630000000001</v>
      </c>
      <c r="AA85" s="31">
        <v>1381.7049999999999</v>
      </c>
      <c r="AB85" s="31">
        <v>1125.742</v>
      </c>
      <c r="AC85" s="31">
        <v>909.94460000000004</v>
      </c>
      <c r="AD85" s="31">
        <v>858.9538</v>
      </c>
      <c r="AE85" s="61">
        <v>478.16590000000002</v>
      </c>
    </row>
    <row r="86" spans="1:31" ht="14.4" thickBot="1" x14ac:dyDescent="0.35">
      <c r="A86" s="83" t="s">
        <v>27</v>
      </c>
      <c r="B86" s="60">
        <v>23.057390000000002</v>
      </c>
      <c r="C86" s="31">
        <v>73.651589999999999</v>
      </c>
      <c r="D86" s="31">
        <v>152.21950000000001</v>
      </c>
      <c r="E86" s="31">
        <v>176.29640000000001</v>
      </c>
      <c r="F86" s="31">
        <v>173.4999</v>
      </c>
      <c r="G86" s="31">
        <v>107.3125</v>
      </c>
      <c r="H86" s="31">
        <v>173.33750000000001</v>
      </c>
      <c r="I86" s="31">
        <v>62.965769999999999</v>
      </c>
      <c r="J86" s="31">
        <v>23.529340000000001</v>
      </c>
      <c r="K86" s="31">
        <v>0</v>
      </c>
      <c r="L86" s="31">
        <v>120.1965</v>
      </c>
      <c r="M86" s="31">
        <v>324.64240000000001</v>
      </c>
      <c r="N86" s="31">
        <v>435.8673</v>
      </c>
      <c r="O86" s="31">
        <v>528.61149999999998</v>
      </c>
      <c r="P86" s="31">
        <v>531.15160000000003</v>
      </c>
      <c r="Q86" s="31">
        <v>541.86670000000004</v>
      </c>
      <c r="R86" s="31">
        <v>408.7912</v>
      </c>
      <c r="S86" s="31">
        <v>368.0086</v>
      </c>
      <c r="T86" s="31">
        <v>226.68209999999999</v>
      </c>
      <c r="U86" s="31">
        <v>96.402749999999997</v>
      </c>
      <c r="V86" s="31">
        <v>368.09320000000002</v>
      </c>
      <c r="W86" s="31">
        <v>411.2543</v>
      </c>
      <c r="X86" s="31">
        <v>679.62040000000002</v>
      </c>
      <c r="Y86" s="31">
        <v>643.83010000000002</v>
      </c>
      <c r="Z86" s="31">
        <v>736.16330000000005</v>
      </c>
      <c r="AA86" s="31">
        <v>949.00869999999998</v>
      </c>
      <c r="AB86" s="31">
        <v>705.23299999999995</v>
      </c>
      <c r="AC86" s="31">
        <v>689.03319999999997</v>
      </c>
      <c r="AD86" s="31">
        <v>587.63400000000001</v>
      </c>
      <c r="AE86" s="61">
        <v>399.62779999999998</v>
      </c>
    </row>
    <row r="87" spans="1:31" ht="14.4" thickTop="1" x14ac:dyDescent="0.3">
      <c r="A87" s="82" t="s">
        <v>28</v>
      </c>
      <c r="B87" s="60">
        <v>17.057690000000001</v>
      </c>
      <c r="C87" s="31">
        <v>42.662999999999997</v>
      </c>
      <c r="D87" s="31">
        <v>95.245050000000006</v>
      </c>
      <c r="E87" s="31">
        <v>188.238</v>
      </c>
      <c r="F87" s="31">
        <v>142.98050000000001</v>
      </c>
      <c r="G87" s="31">
        <v>100.66540000000001</v>
      </c>
      <c r="H87" s="31">
        <v>138.83359999999999</v>
      </c>
      <c r="I87" s="31">
        <v>49.942549999999997</v>
      </c>
      <c r="J87" s="31">
        <v>17.453389999999999</v>
      </c>
      <c r="K87" s="31">
        <v>0</v>
      </c>
      <c r="L87" s="31">
        <v>165.11279999999999</v>
      </c>
      <c r="M87" s="31">
        <v>183.9436</v>
      </c>
      <c r="N87" s="31">
        <v>287.5428</v>
      </c>
      <c r="O87" s="31">
        <v>488.02910000000003</v>
      </c>
      <c r="P87" s="31">
        <v>420.51760000000002</v>
      </c>
      <c r="Q87" s="31">
        <v>465.2724</v>
      </c>
      <c r="R87" s="31">
        <v>356.58170000000001</v>
      </c>
      <c r="S87" s="31">
        <v>411.98939999999999</v>
      </c>
      <c r="T87" s="31">
        <v>188.89019999999999</v>
      </c>
      <c r="U87" s="31">
        <v>77.452929999999995</v>
      </c>
      <c r="V87" s="31">
        <v>237.1969</v>
      </c>
      <c r="W87" s="31">
        <v>392.88240000000002</v>
      </c>
      <c r="X87" s="31">
        <v>554.52859999999998</v>
      </c>
      <c r="Y87" s="31">
        <v>463.86970000000002</v>
      </c>
      <c r="Z87" s="31">
        <v>898.11059999999998</v>
      </c>
      <c r="AA87" s="31">
        <v>539.96559999999999</v>
      </c>
      <c r="AB87" s="31">
        <v>555.85490000000004</v>
      </c>
      <c r="AC87" s="31">
        <v>508.26650000000001</v>
      </c>
      <c r="AD87" s="31">
        <v>467.4717</v>
      </c>
      <c r="AE87" s="61">
        <v>319.68729999999999</v>
      </c>
    </row>
    <row r="88" spans="1:31" x14ac:dyDescent="0.3">
      <c r="A88" s="81" t="s">
        <v>29</v>
      </c>
      <c r="B88" s="60">
        <v>12.771570000000001</v>
      </c>
      <c r="C88" s="31">
        <v>39.92924</v>
      </c>
      <c r="D88" s="31">
        <v>84.175349999999995</v>
      </c>
      <c r="E88" s="31">
        <v>119.0788</v>
      </c>
      <c r="F88" s="31">
        <v>93.718699999999998</v>
      </c>
      <c r="G88" s="31">
        <v>60.42154</v>
      </c>
      <c r="H88" s="31">
        <v>91.974720000000005</v>
      </c>
      <c r="I88" s="31">
        <v>39.955570000000002</v>
      </c>
      <c r="J88" s="31">
        <v>9.144717</v>
      </c>
      <c r="K88" s="31">
        <v>0</v>
      </c>
      <c r="L88" s="31">
        <v>110.04940000000001</v>
      </c>
      <c r="M88" s="31">
        <v>222.60659999999999</v>
      </c>
      <c r="N88" s="31">
        <v>320.68290000000002</v>
      </c>
      <c r="O88" s="31">
        <v>336.22649999999999</v>
      </c>
      <c r="P88" s="31">
        <v>234.89940000000001</v>
      </c>
      <c r="Q88" s="31">
        <v>259.27569999999997</v>
      </c>
      <c r="R88" s="31">
        <v>304.46199999999999</v>
      </c>
      <c r="S88" s="31">
        <v>236.2749</v>
      </c>
      <c r="T88" s="31">
        <v>143.70830000000001</v>
      </c>
      <c r="U88" s="31">
        <v>59.301650000000002</v>
      </c>
      <c r="V88" s="31">
        <v>150.13319999999999</v>
      </c>
      <c r="W88" s="31">
        <v>221.3828</v>
      </c>
      <c r="X88" s="31">
        <v>303.65719999999999</v>
      </c>
      <c r="Y88" s="31">
        <v>398.56610000000001</v>
      </c>
      <c r="Z88" s="31">
        <v>584.53330000000005</v>
      </c>
      <c r="AA88" s="31">
        <v>416.9033</v>
      </c>
      <c r="AB88" s="31">
        <v>254.18100000000001</v>
      </c>
      <c r="AC88" s="31">
        <v>527.40110000000004</v>
      </c>
      <c r="AD88" s="31">
        <v>445.01799999999997</v>
      </c>
      <c r="AE88" s="61">
        <v>280.17930000000001</v>
      </c>
    </row>
    <row r="89" spans="1:31" x14ac:dyDescent="0.3">
      <c r="A89" s="81" t="s">
        <v>30</v>
      </c>
      <c r="B89" s="60">
        <v>7.9330530000000001</v>
      </c>
      <c r="C89" s="31">
        <v>35.407730000000001</v>
      </c>
      <c r="D89" s="31">
        <v>51.274439999999998</v>
      </c>
      <c r="E89" s="31">
        <v>76.959299999999999</v>
      </c>
      <c r="F89" s="31">
        <v>122.5371</v>
      </c>
      <c r="G89" s="31">
        <v>59.984580000000001</v>
      </c>
      <c r="H89" s="31">
        <v>76.363979999999998</v>
      </c>
      <c r="I89" s="31">
        <v>30.28462</v>
      </c>
      <c r="J89" s="31">
        <v>7.1489900000000004</v>
      </c>
      <c r="K89" s="31">
        <v>0</v>
      </c>
      <c r="L89" s="31">
        <v>99.248540000000006</v>
      </c>
      <c r="M89" s="31">
        <v>119.3582</v>
      </c>
      <c r="N89" s="31">
        <v>191.09180000000001</v>
      </c>
      <c r="O89" s="31">
        <v>239.01480000000001</v>
      </c>
      <c r="P89" s="31">
        <v>202.4477</v>
      </c>
      <c r="Q89" s="31">
        <v>297.33440000000002</v>
      </c>
      <c r="R89" s="31">
        <v>210.50149999999999</v>
      </c>
      <c r="S89" s="31">
        <v>168.50890000000001</v>
      </c>
      <c r="T89" s="31">
        <v>84.714609999999993</v>
      </c>
      <c r="U89" s="31">
        <v>35.544420000000002</v>
      </c>
      <c r="V89" s="31">
        <v>174.2467</v>
      </c>
      <c r="W89" s="31">
        <v>207.8801</v>
      </c>
      <c r="X89" s="31">
        <v>211.8287</v>
      </c>
      <c r="Y89" s="31">
        <v>471.74700000000001</v>
      </c>
      <c r="Z89" s="31">
        <v>353.4708</v>
      </c>
      <c r="AA89" s="31">
        <v>283.84870000000001</v>
      </c>
      <c r="AB89" s="31">
        <v>348.34739999999999</v>
      </c>
      <c r="AC89" s="31">
        <v>456.3811</v>
      </c>
      <c r="AD89" s="31">
        <v>412.00380000000001</v>
      </c>
      <c r="AE89" s="61">
        <v>144.45670000000001</v>
      </c>
    </row>
    <row r="90" spans="1:31" x14ac:dyDescent="0.3">
      <c r="A90" s="81" t="s">
        <v>31</v>
      </c>
      <c r="B90" s="60">
        <v>5.6771370000000001</v>
      </c>
      <c r="C90" s="31">
        <v>21.77129</v>
      </c>
      <c r="D90" s="31">
        <v>49.574440000000003</v>
      </c>
      <c r="E90" s="31">
        <v>71.230099999999993</v>
      </c>
      <c r="F90" s="31">
        <v>81.833690000000004</v>
      </c>
      <c r="G90" s="31">
        <v>70.492900000000006</v>
      </c>
      <c r="H90" s="31">
        <v>44.009169999999997</v>
      </c>
      <c r="I90" s="31">
        <v>16.49137</v>
      </c>
      <c r="J90" s="31">
        <v>10.047639999999999</v>
      </c>
      <c r="K90" s="31">
        <v>0</v>
      </c>
      <c r="L90" s="31">
        <v>66.205550000000002</v>
      </c>
      <c r="M90" s="31">
        <v>90.389690000000002</v>
      </c>
      <c r="N90" s="31">
        <v>100.73180000000001</v>
      </c>
      <c r="O90" s="31">
        <v>183.84549999999999</v>
      </c>
      <c r="P90" s="31">
        <v>173.88140000000001</v>
      </c>
      <c r="Q90" s="31">
        <v>181.14750000000001</v>
      </c>
      <c r="R90" s="31">
        <v>152.15770000000001</v>
      </c>
      <c r="S90" s="31">
        <v>116.4639</v>
      </c>
      <c r="T90" s="31">
        <v>50.586120000000001</v>
      </c>
      <c r="U90" s="31">
        <v>29.473859999999998</v>
      </c>
      <c r="V90" s="31">
        <v>88.984269999999995</v>
      </c>
      <c r="W90" s="31">
        <v>172.0916</v>
      </c>
      <c r="X90" s="31">
        <v>192.11109999999999</v>
      </c>
      <c r="Y90" s="31">
        <v>216.27860000000001</v>
      </c>
      <c r="Z90" s="31">
        <v>281.31290000000001</v>
      </c>
      <c r="AA90" s="31">
        <v>322.29860000000002</v>
      </c>
      <c r="AB90" s="31">
        <v>186.25210000000001</v>
      </c>
      <c r="AC90" s="31">
        <v>231.0112</v>
      </c>
      <c r="AD90" s="31">
        <v>240.8768</v>
      </c>
      <c r="AE90" s="61">
        <v>183.56559999999999</v>
      </c>
    </row>
    <row r="91" spans="1:31" ht="14.4" thickBot="1" x14ac:dyDescent="0.35">
      <c r="A91" s="81" t="s">
        <v>32</v>
      </c>
      <c r="B91" s="76">
        <v>4.3934879999999996</v>
      </c>
      <c r="C91" s="77">
        <v>21.097180000000002</v>
      </c>
      <c r="D91" s="77">
        <v>37.968000000000004</v>
      </c>
      <c r="E91" s="77">
        <v>57.039729999999999</v>
      </c>
      <c r="F91" s="77">
        <v>39.474699999999999</v>
      </c>
      <c r="G91" s="77">
        <v>46.351889999999997</v>
      </c>
      <c r="H91" s="77">
        <v>50.468269999999997</v>
      </c>
      <c r="I91" s="77">
        <v>21.17052</v>
      </c>
      <c r="J91" s="77">
        <v>4.9346189999999996</v>
      </c>
      <c r="K91" s="77">
        <v>0</v>
      </c>
      <c r="L91" s="77">
        <v>50.225349999999999</v>
      </c>
      <c r="M91" s="77">
        <v>90.023669999999996</v>
      </c>
      <c r="N91" s="77">
        <v>134.5145</v>
      </c>
      <c r="O91" s="77">
        <v>165.8142</v>
      </c>
      <c r="P91" s="77">
        <v>150.04920000000001</v>
      </c>
      <c r="Q91" s="77">
        <v>188.72970000000001</v>
      </c>
      <c r="R91" s="77">
        <v>133.80940000000001</v>
      </c>
      <c r="S91" s="77">
        <v>95.474599999999995</v>
      </c>
      <c r="T91" s="77">
        <v>42.015540000000001</v>
      </c>
      <c r="U91" s="77">
        <v>15.30452</v>
      </c>
      <c r="V91" s="77">
        <v>50.169879999999999</v>
      </c>
      <c r="W91" s="77">
        <v>94.540899999999993</v>
      </c>
      <c r="X91" s="77">
        <v>131.31659999999999</v>
      </c>
      <c r="Y91" s="77">
        <v>175.536</v>
      </c>
      <c r="Z91" s="77">
        <v>155.01230000000001</v>
      </c>
      <c r="AA91" s="77">
        <v>234.9573</v>
      </c>
      <c r="AB91" s="77">
        <v>267.54430000000002</v>
      </c>
      <c r="AC91" s="77">
        <v>203.9511</v>
      </c>
      <c r="AD91" s="77">
        <v>196.1088</v>
      </c>
      <c r="AE91" s="78">
        <v>85.931389999999993</v>
      </c>
    </row>
  </sheetData>
  <sortState xmlns:xlrd2="http://schemas.microsoft.com/office/spreadsheetml/2017/richdata2" ref="A34:AE60">
    <sortCondition ref="A34:A60" customList="A1,A3,A5,A7,A9,A11,C1,C3,C5,C7,C9,C11,C13,E1,E3,E5,E7,E9,E11,E13,G1,G3,G5,G7,G9,G11,G13"/>
  </sortState>
  <mergeCells count="12">
    <mergeCell ref="A63:A64"/>
    <mergeCell ref="B63:K63"/>
    <mergeCell ref="L63:U63"/>
    <mergeCell ref="V63:AE63"/>
    <mergeCell ref="A1:A2"/>
    <mergeCell ref="B1:K1"/>
    <mergeCell ref="L1:U1"/>
    <mergeCell ref="V1:AE1"/>
    <mergeCell ref="A32:A33"/>
    <mergeCell ref="B32:K32"/>
    <mergeCell ref="L32:U32"/>
    <mergeCell ref="V32:AE32"/>
  </mergeCells>
  <conditionalFormatting sqref="B3:AE29">
    <cfRule type="cellIs" dxfId="11" priority="1" operator="lessThan">
      <formula>500</formula>
    </cfRule>
    <cfRule type="cellIs" dxfId="10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30:AE30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AD43C-D74F-475D-A30C-38DBCDCF0C5C}">
  <dimension ref="A1:AG62"/>
  <sheetViews>
    <sheetView topLeftCell="A18" zoomScale="50" zoomScaleNormal="50" workbookViewId="0">
      <selection activeCell="U62" sqref="U62"/>
    </sheetView>
  </sheetViews>
  <sheetFormatPr defaultRowHeight="14.4" x14ac:dyDescent="0.3"/>
  <cols>
    <col min="1" max="1" width="11.44140625" bestFit="1" customWidth="1"/>
  </cols>
  <sheetData>
    <row r="1" spans="1:33" ht="15" thickBot="1" x14ac:dyDescent="0.35">
      <c r="A1" s="116" t="s">
        <v>58</v>
      </c>
      <c r="B1" s="118" t="s">
        <v>74</v>
      </c>
      <c r="C1" s="119"/>
      <c r="D1" s="119"/>
      <c r="E1" s="119"/>
      <c r="F1" s="119"/>
      <c r="G1" s="119"/>
      <c r="H1" s="119"/>
      <c r="I1" s="119"/>
      <c r="J1" s="119"/>
      <c r="K1" s="120"/>
      <c r="L1" s="118" t="s">
        <v>75</v>
      </c>
      <c r="M1" s="119"/>
      <c r="N1" s="119"/>
      <c r="O1" s="119"/>
      <c r="P1" s="119"/>
      <c r="Q1" s="119"/>
      <c r="R1" s="119"/>
      <c r="S1" s="119"/>
      <c r="T1" s="119"/>
      <c r="U1" s="120"/>
      <c r="V1" s="118" t="s">
        <v>76</v>
      </c>
      <c r="W1" s="119"/>
      <c r="X1" s="119"/>
      <c r="Y1" s="119"/>
      <c r="Z1" s="119"/>
      <c r="AA1" s="119"/>
      <c r="AB1" s="119"/>
      <c r="AC1" s="119"/>
      <c r="AD1" s="119"/>
      <c r="AE1" s="120"/>
    </row>
    <row r="2" spans="1:33" ht="15" thickBot="1" x14ac:dyDescent="0.35">
      <c r="A2" s="117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3" x14ac:dyDescent="0.3">
      <c r="A3" s="72" t="s">
        <v>4</v>
      </c>
      <c r="B3" s="31">
        <f>'Electric lighting'!$G3+'Overcast Sky'!B3</f>
        <v>481.52948000000004</v>
      </c>
      <c r="C3" s="31">
        <f>'Electric lighting'!$G3+'Overcast Sky'!C3</f>
        <v>651.75530000000003</v>
      </c>
      <c r="D3" s="31">
        <f>'Electric lighting'!$G3+'Overcast Sky'!D3</f>
        <v>762.46219999999994</v>
      </c>
      <c r="E3" s="31">
        <f>'Electric lighting'!$G3+'Overcast Sky'!E3</f>
        <v>916.80770000000007</v>
      </c>
      <c r="F3" s="31">
        <f>'Electric lighting'!$G3+'Overcast Sky'!F3</f>
        <v>989.01980000000003</v>
      </c>
      <c r="G3" s="31">
        <f>'Electric lighting'!$G3+'Overcast Sky'!G3</f>
        <v>1012.1161</v>
      </c>
      <c r="H3" s="31">
        <f>'Electric lighting'!$G3+'Overcast Sky'!H3</f>
        <v>851.88640000000009</v>
      </c>
      <c r="I3" s="31">
        <f>'Electric lighting'!$G3+'Overcast Sky'!I3</f>
        <v>628.25639999999999</v>
      </c>
      <c r="J3" s="31">
        <f>'Electric lighting'!$G3+'Overcast Sky'!J3</f>
        <v>484.55930000000001</v>
      </c>
      <c r="K3" s="31">
        <f>'Electric lighting'!$G3+'Overcast Sky'!K3</f>
        <v>436.8</v>
      </c>
      <c r="L3" s="31">
        <f>'Electric lighting'!$G3+'Overcast Sky'!L3</f>
        <v>960.7473</v>
      </c>
      <c r="M3" s="31">
        <f>'Electric lighting'!$G3+'Overcast Sky'!M3</f>
        <v>1322.8936000000001</v>
      </c>
      <c r="N3" s="31">
        <f>'Electric lighting'!$G3+'Overcast Sky'!N3</f>
        <v>1635.5619999999999</v>
      </c>
      <c r="O3" s="31">
        <f>'Electric lighting'!$G3+'Overcast Sky'!O3</f>
        <v>1793.712</v>
      </c>
      <c r="P3" s="31">
        <f>'Electric lighting'!$G3+'Overcast Sky'!P3</f>
        <v>1935.4159999999999</v>
      </c>
      <c r="Q3" s="31">
        <f>'Electric lighting'!$G3+'Overcast Sky'!Q3</f>
        <v>1764.663</v>
      </c>
      <c r="R3" s="31">
        <f>'Electric lighting'!$G3+'Overcast Sky'!R3</f>
        <v>1844.241</v>
      </c>
      <c r="S3" s="31">
        <f>'Electric lighting'!$G3+'Overcast Sky'!S3</f>
        <v>1590.184</v>
      </c>
      <c r="T3" s="31">
        <f>'Electric lighting'!$G3+'Overcast Sky'!T3</f>
        <v>1016.0995</v>
      </c>
      <c r="U3" s="31">
        <f>'Electric lighting'!$G3+'Overcast Sky'!U3</f>
        <v>691.34120000000007</v>
      </c>
      <c r="V3" s="31">
        <f>'Electric lighting'!$G3+'Overcast Sky'!V3</f>
        <v>1301.8598999999999</v>
      </c>
      <c r="W3" s="31">
        <f>'Electric lighting'!$G3+'Overcast Sky'!W3</f>
        <v>1538.492</v>
      </c>
      <c r="X3" s="31">
        <f>'Electric lighting'!$G3+'Overcast Sky'!X3</f>
        <v>2277.2649999999999</v>
      </c>
      <c r="Y3" s="31">
        <f>'Electric lighting'!$G3+'Overcast Sky'!Y3</f>
        <v>2550.5120000000002</v>
      </c>
      <c r="Z3" s="31">
        <f>'Electric lighting'!$G3+'Overcast Sky'!Z3</f>
        <v>2665.6410000000001</v>
      </c>
      <c r="AA3" s="31">
        <f>'Electric lighting'!$G3+'Overcast Sky'!AA3</f>
        <v>3075.2860000000001</v>
      </c>
      <c r="AB3" s="31">
        <f>'Electric lighting'!$G3+'Overcast Sky'!AB3</f>
        <v>2515.2040000000002</v>
      </c>
      <c r="AC3" s="31">
        <f>'Electric lighting'!$G3+'Overcast Sky'!AC3</f>
        <v>2630.3830000000003</v>
      </c>
      <c r="AD3" s="31">
        <f>'Electric lighting'!$G3+'Overcast Sky'!AD3</f>
        <v>1968.018</v>
      </c>
      <c r="AE3" s="31">
        <f>'Electric lighting'!$G3+'Overcast Sky'!AE3</f>
        <v>1824.229</v>
      </c>
      <c r="AG3" s="1" t="s">
        <v>55</v>
      </c>
    </row>
    <row r="4" spans="1:33" x14ac:dyDescent="0.3">
      <c r="A4" s="73" t="s">
        <v>5</v>
      </c>
      <c r="B4" s="31">
        <f>'Electric lighting'!$G4+'Overcast Sky'!B4</f>
        <v>490.43682000000001</v>
      </c>
      <c r="C4" s="31">
        <f>'Electric lighting'!$G4+'Overcast Sky'!C4</f>
        <v>591.80139999999994</v>
      </c>
      <c r="D4" s="31">
        <f>'Electric lighting'!$G4+'Overcast Sky'!D4</f>
        <v>658.30340000000001</v>
      </c>
      <c r="E4" s="31">
        <f>'Electric lighting'!$G4+'Overcast Sky'!E4</f>
        <v>760.1549</v>
      </c>
      <c r="F4" s="31">
        <f>'Electric lighting'!$G4+'Overcast Sky'!F4</f>
        <v>738.96249999999998</v>
      </c>
      <c r="G4" s="31">
        <f>'Electric lighting'!$G4+'Overcast Sky'!G4</f>
        <v>748.10439999999994</v>
      </c>
      <c r="H4" s="31">
        <f>'Electric lighting'!$G4+'Overcast Sky'!H4</f>
        <v>657.48620000000005</v>
      </c>
      <c r="I4" s="31">
        <f>'Electric lighting'!$G4+'Overcast Sky'!I4</f>
        <v>574.06849999999997</v>
      </c>
      <c r="J4" s="31">
        <f>'Electric lighting'!$G4+'Overcast Sky'!J4</f>
        <v>485.24522000000002</v>
      </c>
      <c r="K4" s="31">
        <f>'Electric lighting'!$G4+'Overcast Sky'!K4</f>
        <v>464.2</v>
      </c>
      <c r="L4" s="31">
        <f>'Electric lighting'!$G4+'Overcast Sky'!L4</f>
        <v>767.37400000000002</v>
      </c>
      <c r="M4" s="31">
        <f>'Electric lighting'!$G4+'Overcast Sky'!M4</f>
        <v>884.34709999999995</v>
      </c>
      <c r="N4" s="31">
        <f>'Electric lighting'!$G4+'Overcast Sky'!N4</f>
        <v>1064.2764</v>
      </c>
      <c r="O4" s="31">
        <f>'Electric lighting'!$G4+'Overcast Sky'!O4</f>
        <v>1205.0571</v>
      </c>
      <c r="P4" s="31">
        <f>'Electric lighting'!$G4+'Overcast Sky'!P4</f>
        <v>1356.8719000000001</v>
      </c>
      <c r="Q4" s="31">
        <f>'Electric lighting'!$G4+'Overcast Sky'!Q4</f>
        <v>1241.6326999999999</v>
      </c>
      <c r="R4" s="31">
        <f>'Electric lighting'!$G4+'Overcast Sky'!R4</f>
        <v>1096.2465999999999</v>
      </c>
      <c r="S4" s="31">
        <f>'Electric lighting'!$G4+'Overcast Sky'!S4</f>
        <v>995.38390000000004</v>
      </c>
      <c r="T4" s="31">
        <f>'Electric lighting'!$G4+'Overcast Sky'!T4</f>
        <v>785.25909999999999</v>
      </c>
      <c r="U4" s="31">
        <f>'Electric lighting'!$G4+'Overcast Sky'!U4</f>
        <v>580.56479999999999</v>
      </c>
      <c r="V4" s="31">
        <f>'Electric lighting'!$G4+'Overcast Sky'!V4</f>
        <v>869.68579999999997</v>
      </c>
      <c r="W4" s="31">
        <f>'Electric lighting'!$G4+'Overcast Sky'!W4</f>
        <v>1008.5674999999999</v>
      </c>
      <c r="X4" s="31">
        <f>'Electric lighting'!$G4+'Overcast Sky'!X4</f>
        <v>1241.4160999999999</v>
      </c>
      <c r="Y4" s="31">
        <f>'Electric lighting'!$G4+'Overcast Sky'!Y4</f>
        <v>1863.7650000000001</v>
      </c>
      <c r="Z4" s="31">
        <f>'Electric lighting'!$G4+'Overcast Sky'!Z4</f>
        <v>1784.95</v>
      </c>
      <c r="AA4" s="31">
        <f>'Electric lighting'!$G4+'Overcast Sky'!AA4</f>
        <v>1835.4760000000001</v>
      </c>
      <c r="AB4" s="31">
        <f>'Electric lighting'!$G4+'Overcast Sky'!AB4</f>
        <v>1441.6246000000001</v>
      </c>
      <c r="AC4" s="31">
        <f>'Electric lighting'!$G4+'Overcast Sky'!AC4</f>
        <v>1472.749</v>
      </c>
      <c r="AD4" s="31">
        <f>'Electric lighting'!$G4+'Overcast Sky'!AD4</f>
        <v>1385.7319</v>
      </c>
      <c r="AE4" s="31">
        <f>'Electric lighting'!$G4+'Overcast Sky'!AE4</f>
        <v>1172.9468999999999</v>
      </c>
      <c r="AG4" s="1" t="s">
        <v>78</v>
      </c>
    </row>
    <row r="5" spans="1:33" x14ac:dyDescent="0.3">
      <c r="A5" s="73" t="s">
        <v>6</v>
      </c>
      <c r="B5" s="31">
        <f>'Electric lighting'!$G5+'Overcast Sky'!B5</f>
        <v>473.24981000000002</v>
      </c>
      <c r="C5" s="31">
        <f>'Electric lighting'!$G5+'Overcast Sky'!C5</f>
        <v>528.84321999999997</v>
      </c>
      <c r="D5" s="31">
        <f>'Electric lighting'!$G5+'Overcast Sky'!D5</f>
        <v>599.86689999999999</v>
      </c>
      <c r="E5" s="31">
        <f>'Electric lighting'!$G5+'Overcast Sky'!E5</f>
        <v>656.57179999999994</v>
      </c>
      <c r="F5" s="31">
        <f>'Electric lighting'!$G5+'Overcast Sky'!F5</f>
        <v>623.61199999999997</v>
      </c>
      <c r="G5" s="31">
        <f>'Electric lighting'!$G5+'Overcast Sky'!G5</f>
        <v>647.93889999999999</v>
      </c>
      <c r="H5" s="31">
        <f>'Electric lighting'!$G5+'Overcast Sky'!H5</f>
        <v>577.17089999999996</v>
      </c>
      <c r="I5" s="31">
        <f>'Electric lighting'!$G5+'Overcast Sky'!I5</f>
        <v>521.32953999999995</v>
      </c>
      <c r="J5" s="31">
        <f>'Electric lighting'!$G5+'Overcast Sky'!J5</f>
        <v>469.08139999999997</v>
      </c>
      <c r="K5" s="31">
        <f>'Electric lighting'!$G5+'Overcast Sky'!K5</f>
        <v>455</v>
      </c>
      <c r="L5" s="31">
        <f>'Electric lighting'!$G5+'Overcast Sky'!L5</f>
        <v>666.22969999999998</v>
      </c>
      <c r="M5" s="31">
        <f>'Electric lighting'!$G5+'Overcast Sky'!M5</f>
        <v>744.14859999999999</v>
      </c>
      <c r="N5" s="31">
        <f>'Electric lighting'!$G5+'Overcast Sky'!N5</f>
        <v>902.63589999999999</v>
      </c>
      <c r="O5" s="31">
        <f>'Electric lighting'!$G5+'Overcast Sky'!O5</f>
        <v>965.90589999999997</v>
      </c>
      <c r="P5" s="31">
        <f>'Electric lighting'!$G5+'Overcast Sky'!P5</f>
        <v>1009.2287</v>
      </c>
      <c r="Q5" s="31">
        <f>'Electric lighting'!$G5+'Overcast Sky'!Q5</f>
        <v>1028.4563000000001</v>
      </c>
      <c r="R5" s="31">
        <f>'Electric lighting'!$G5+'Overcast Sky'!R5</f>
        <v>1005.1907</v>
      </c>
      <c r="S5" s="31">
        <f>'Electric lighting'!$G5+'Overcast Sky'!S5</f>
        <v>824.42660000000001</v>
      </c>
      <c r="T5" s="31">
        <f>'Electric lighting'!$G5+'Overcast Sky'!T5</f>
        <v>718.42169999999999</v>
      </c>
      <c r="U5" s="31">
        <f>'Electric lighting'!$G5+'Overcast Sky'!U5</f>
        <v>555.74479999999994</v>
      </c>
      <c r="V5" s="31">
        <f>'Electric lighting'!$G5+'Overcast Sky'!V5</f>
        <v>800.68820000000005</v>
      </c>
      <c r="W5" s="31">
        <f>'Electric lighting'!$G5+'Overcast Sky'!W5</f>
        <v>863.86110000000008</v>
      </c>
      <c r="X5" s="31">
        <f>'Electric lighting'!$G5+'Overcast Sky'!X5</f>
        <v>1069.1082999999999</v>
      </c>
      <c r="Y5" s="31">
        <f>'Electric lighting'!$G5+'Overcast Sky'!Y5</f>
        <v>1414.6990000000001</v>
      </c>
      <c r="Z5" s="31">
        <f>'Electric lighting'!$G5+'Overcast Sky'!Z5</f>
        <v>1481.0719999999999</v>
      </c>
      <c r="AA5" s="31">
        <f>'Electric lighting'!$G5+'Overcast Sky'!AA5</f>
        <v>1396.2529</v>
      </c>
      <c r="AB5" s="31">
        <f>'Electric lighting'!$G5+'Overcast Sky'!AB5</f>
        <v>1268.3400000000001</v>
      </c>
      <c r="AC5" s="31">
        <f>'Electric lighting'!$G5+'Overcast Sky'!AC5</f>
        <v>1193.7454</v>
      </c>
      <c r="AD5" s="31">
        <f>'Electric lighting'!$G5+'Overcast Sky'!AD5</f>
        <v>1008.2709</v>
      </c>
      <c r="AE5" s="31">
        <f>'Electric lighting'!$G5+'Overcast Sky'!AE5</f>
        <v>933.10829999999999</v>
      </c>
      <c r="AG5" s="1" t="s">
        <v>79</v>
      </c>
    </row>
    <row r="6" spans="1:33" x14ac:dyDescent="0.3">
      <c r="A6" s="73" t="s">
        <v>7</v>
      </c>
      <c r="B6" s="31">
        <f>'Electric lighting'!$G6+'Overcast Sky'!B6</f>
        <v>443.69864000000001</v>
      </c>
      <c r="C6" s="31">
        <f>'Electric lighting'!$G6+'Overcast Sky'!C6</f>
        <v>479.20846999999998</v>
      </c>
      <c r="D6" s="31">
        <f>'Electric lighting'!$G6+'Overcast Sky'!D6</f>
        <v>530.64120000000003</v>
      </c>
      <c r="E6" s="31">
        <f>'Electric lighting'!$G6+'Overcast Sky'!E6</f>
        <v>565.6001</v>
      </c>
      <c r="F6" s="31">
        <f>'Electric lighting'!$G6+'Overcast Sky'!F6</f>
        <v>629.92419999999993</v>
      </c>
      <c r="G6" s="31">
        <f>'Electric lighting'!$G6+'Overcast Sky'!G6</f>
        <v>598.83770000000004</v>
      </c>
      <c r="H6" s="31">
        <f>'Electric lighting'!$G6+'Overcast Sky'!H6</f>
        <v>529.46730000000002</v>
      </c>
      <c r="I6" s="31">
        <f>'Electric lighting'!$G6+'Overcast Sky'!I6</f>
        <v>483.59918999999996</v>
      </c>
      <c r="J6" s="31">
        <f>'Electric lighting'!$G6+'Overcast Sky'!J6</f>
        <v>440.73788999999999</v>
      </c>
      <c r="K6" s="31">
        <f>'Electric lighting'!$G6+'Overcast Sky'!K6</f>
        <v>429.2</v>
      </c>
      <c r="L6" s="31">
        <f>'Electric lighting'!$G6+'Overcast Sky'!L6</f>
        <v>590.01430000000005</v>
      </c>
      <c r="M6" s="31">
        <f>'Electric lighting'!$G6+'Overcast Sky'!M6</f>
        <v>658.64059999999995</v>
      </c>
      <c r="N6" s="31">
        <f>'Electric lighting'!$G6+'Overcast Sky'!N6</f>
        <v>805.49509999999998</v>
      </c>
      <c r="O6" s="31">
        <f>'Electric lighting'!$G6+'Overcast Sky'!O6</f>
        <v>784.78</v>
      </c>
      <c r="P6" s="31">
        <f>'Electric lighting'!$G6+'Overcast Sky'!P6</f>
        <v>767.43679999999995</v>
      </c>
      <c r="Q6" s="31">
        <f>'Electric lighting'!$G6+'Overcast Sky'!Q6</f>
        <v>754.08179999999993</v>
      </c>
      <c r="R6" s="31">
        <f>'Electric lighting'!$G6+'Overcast Sky'!R6</f>
        <v>806.21939999999995</v>
      </c>
      <c r="S6" s="31">
        <f>'Electric lighting'!$G6+'Overcast Sky'!S6</f>
        <v>673.74490000000003</v>
      </c>
      <c r="T6" s="31">
        <f>'Electric lighting'!$G6+'Overcast Sky'!T6</f>
        <v>614.49519999999995</v>
      </c>
      <c r="U6" s="31">
        <f>'Electric lighting'!$G6+'Overcast Sky'!U6</f>
        <v>486.16235</v>
      </c>
      <c r="V6" s="31">
        <f>'Electric lighting'!$G6+'Overcast Sky'!V6</f>
        <v>653.89470000000006</v>
      </c>
      <c r="W6" s="31">
        <f>'Electric lighting'!$G6+'Overcast Sky'!W6</f>
        <v>781.65830000000005</v>
      </c>
      <c r="X6" s="31">
        <f>'Electric lighting'!$G6+'Overcast Sky'!X6</f>
        <v>968.93560000000002</v>
      </c>
      <c r="Y6" s="31">
        <f>'Electric lighting'!$G6+'Overcast Sky'!Y6</f>
        <v>1040.6976</v>
      </c>
      <c r="Z6" s="31">
        <f>'Electric lighting'!$G6+'Overcast Sky'!Z6</f>
        <v>1142.6766</v>
      </c>
      <c r="AA6" s="31">
        <f>'Electric lighting'!$G6+'Overcast Sky'!AA6</f>
        <v>1082.3810000000001</v>
      </c>
      <c r="AB6" s="31">
        <f>'Electric lighting'!$G6+'Overcast Sky'!AB6</f>
        <v>1200.1984</v>
      </c>
      <c r="AC6" s="31">
        <f>'Electric lighting'!$G6+'Overcast Sky'!AC6</f>
        <v>961.99749999999995</v>
      </c>
      <c r="AD6" s="31">
        <f>'Electric lighting'!$G6+'Overcast Sky'!AD6</f>
        <v>812.5625</v>
      </c>
      <c r="AE6" s="31">
        <f>'Electric lighting'!$G6+'Overcast Sky'!AE6</f>
        <v>803.38369999999998</v>
      </c>
    </row>
    <row r="7" spans="1:33" x14ac:dyDescent="0.3">
      <c r="A7" s="73" t="s">
        <v>8</v>
      </c>
      <c r="B7" s="31">
        <f>'Electric lighting'!$G7+'Overcast Sky'!B7</f>
        <v>417.31172000000004</v>
      </c>
      <c r="C7" s="31">
        <f>'Electric lighting'!$G7+'Overcast Sky'!C7</f>
        <v>457.86917</v>
      </c>
      <c r="D7" s="31">
        <f>'Electric lighting'!$G7+'Overcast Sky'!D7</f>
        <v>480.29764999999998</v>
      </c>
      <c r="E7" s="31">
        <f>'Electric lighting'!$G7+'Overcast Sky'!E7</f>
        <v>515.85670000000005</v>
      </c>
      <c r="F7" s="31">
        <f>'Electric lighting'!$G7+'Overcast Sky'!F7</f>
        <v>537.32209999999998</v>
      </c>
      <c r="G7" s="31">
        <f>'Electric lighting'!$G7+'Overcast Sky'!G7</f>
        <v>548.77300000000002</v>
      </c>
      <c r="H7" s="31">
        <f>'Electric lighting'!$G7+'Overcast Sky'!H7</f>
        <v>466.67070000000001</v>
      </c>
      <c r="I7" s="31">
        <f>'Electric lighting'!$G7+'Overcast Sky'!I7</f>
        <v>437.4495</v>
      </c>
      <c r="J7" s="31">
        <f>'Electric lighting'!$G7+'Overcast Sky'!J7</f>
        <v>417.09471300000001</v>
      </c>
      <c r="K7" s="31">
        <f>'Electric lighting'!$G7+'Overcast Sky'!K7</f>
        <v>407.8</v>
      </c>
      <c r="L7" s="31">
        <f>'Electric lighting'!$G7+'Overcast Sky'!L7</f>
        <v>505.46108000000004</v>
      </c>
      <c r="M7" s="31">
        <f>'Electric lighting'!$G7+'Overcast Sky'!M7</f>
        <v>589.00009999999997</v>
      </c>
      <c r="N7" s="31">
        <f>'Electric lighting'!$G7+'Overcast Sky'!N7</f>
        <v>633.92309999999998</v>
      </c>
      <c r="O7" s="31">
        <f>'Electric lighting'!$G7+'Overcast Sky'!O7</f>
        <v>735.2623000000001</v>
      </c>
      <c r="P7" s="31">
        <f>'Electric lighting'!$G7+'Overcast Sky'!P7</f>
        <v>740.01279999999997</v>
      </c>
      <c r="Q7" s="31">
        <f>'Electric lighting'!$G7+'Overcast Sky'!Q7</f>
        <v>740.75749999999994</v>
      </c>
      <c r="R7" s="31">
        <f>'Electric lighting'!$G7+'Overcast Sky'!R7</f>
        <v>652.92070000000001</v>
      </c>
      <c r="S7" s="31">
        <f>'Electric lighting'!$G7+'Overcast Sky'!S7</f>
        <v>645.88580000000002</v>
      </c>
      <c r="T7" s="31">
        <f>'Electric lighting'!$G7+'Overcast Sky'!T7</f>
        <v>512.56130000000007</v>
      </c>
      <c r="U7" s="31">
        <f>'Electric lighting'!$G7+'Overcast Sky'!U7</f>
        <v>454.26181000000003</v>
      </c>
      <c r="V7" s="31">
        <f>'Electric lighting'!$G7+'Overcast Sky'!V7</f>
        <v>586.27780000000007</v>
      </c>
      <c r="W7" s="31">
        <f>'Electric lighting'!$G7+'Overcast Sky'!W7</f>
        <v>703.29070000000002</v>
      </c>
      <c r="X7" s="31">
        <f>'Electric lighting'!$G7+'Overcast Sky'!X7</f>
        <v>797.80670000000009</v>
      </c>
      <c r="Y7" s="31">
        <f>'Electric lighting'!$G7+'Overcast Sky'!Y7</f>
        <v>870.23860000000002</v>
      </c>
      <c r="Z7" s="31">
        <f>'Electric lighting'!$G7+'Overcast Sky'!Z7</f>
        <v>918.30520000000001</v>
      </c>
      <c r="AA7" s="31">
        <f>'Electric lighting'!$G7+'Overcast Sky'!AA7</f>
        <v>1092.1223</v>
      </c>
      <c r="AB7" s="31">
        <f>'Electric lighting'!$G7+'Overcast Sky'!AB7</f>
        <v>950.50559999999996</v>
      </c>
      <c r="AC7" s="31">
        <f>'Electric lighting'!$G7+'Overcast Sky'!AC7</f>
        <v>913.58220000000006</v>
      </c>
      <c r="AD7" s="31">
        <f>'Electric lighting'!$G7+'Overcast Sky'!AD7</f>
        <v>839.16669999999999</v>
      </c>
      <c r="AE7" s="31">
        <f>'Electric lighting'!$G7+'Overcast Sky'!AE7</f>
        <v>701.10079999999994</v>
      </c>
    </row>
    <row r="8" spans="1:33" x14ac:dyDescent="0.3">
      <c r="A8" s="73" t="s">
        <v>9</v>
      </c>
      <c r="B8" s="31">
        <f>'Electric lighting'!$G8+'Overcast Sky'!B8</f>
        <v>414.24084599999998</v>
      </c>
      <c r="C8" s="31">
        <f>'Electric lighting'!$G8+'Overcast Sky'!C8</f>
        <v>431.08125000000001</v>
      </c>
      <c r="D8" s="31">
        <f>'Electric lighting'!$G8+'Overcast Sky'!D8</f>
        <v>469.93828000000002</v>
      </c>
      <c r="E8" s="31">
        <f>'Electric lighting'!$G8+'Overcast Sky'!E8</f>
        <v>476.42728999999997</v>
      </c>
      <c r="F8" s="31">
        <f>'Electric lighting'!$G8+'Overcast Sky'!F8</f>
        <v>477.82074</v>
      </c>
      <c r="G8" s="31">
        <f>'Electric lighting'!$G8+'Overcast Sky'!G8</f>
        <v>473.34476000000001</v>
      </c>
      <c r="H8" s="31">
        <f>'Electric lighting'!$G8+'Overcast Sky'!H8</f>
        <v>457.24110000000002</v>
      </c>
      <c r="I8" s="31">
        <f>'Electric lighting'!$G8+'Overcast Sky'!I8</f>
        <v>437.42746</v>
      </c>
      <c r="J8" s="31">
        <f>'Electric lighting'!$G8+'Overcast Sky'!J8</f>
        <v>414.46614599999998</v>
      </c>
      <c r="K8" s="31">
        <f>'Electric lighting'!$G8+'Overcast Sky'!K8</f>
        <v>406.5</v>
      </c>
      <c r="L8" s="31">
        <f>'Electric lighting'!$G8+'Overcast Sky'!L8</f>
        <v>496.83175</v>
      </c>
      <c r="M8" s="31">
        <f>'Electric lighting'!$G8+'Overcast Sky'!M8</f>
        <v>561.76279999999997</v>
      </c>
      <c r="N8" s="31">
        <f>'Electric lighting'!$G8+'Overcast Sky'!N8</f>
        <v>625.29610000000002</v>
      </c>
      <c r="O8" s="31">
        <f>'Electric lighting'!$G8+'Overcast Sky'!O8</f>
        <v>665.1644</v>
      </c>
      <c r="P8" s="31">
        <f>'Electric lighting'!$G8+'Overcast Sky'!P8</f>
        <v>617.60349999999994</v>
      </c>
      <c r="Q8" s="31">
        <f>'Electric lighting'!$G8+'Overcast Sky'!Q8</f>
        <v>610.09230000000002</v>
      </c>
      <c r="R8" s="31">
        <f>'Electric lighting'!$G8+'Overcast Sky'!R8</f>
        <v>607.21109999999999</v>
      </c>
      <c r="S8" s="31">
        <f>'Electric lighting'!$G8+'Overcast Sky'!S8</f>
        <v>574.428</v>
      </c>
      <c r="T8" s="31">
        <f>'Electric lighting'!$G8+'Overcast Sky'!T8</f>
        <v>506.32565</v>
      </c>
      <c r="U8" s="31">
        <f>'Electric lighting'!$G8+'Overcast Sky'!U8</f>
        <v>444.56481000000002</v>
      </c>
      <c r="V8" s="31">
        <f>'Electric lighting'!$G8+'Overcast Sky'!V8</f>
        <v>510.6592</v>
      </c>
      <c r="W8" s="31">
        <f>'Electric lighting'!$G8+'Overcast Sky'!W8</f>
        <v>599.68849999999998</v>
      </c>
      <c r="X8" s="31">
        <f>'Electric lighting'!$G8+'Overcast Sky'!X8</f>
        <v>665.18650000000002</v>
      </c>
      <c r="Y8" s="31">
        <f>'Electric lighting'!$G8+'Overcast Sky'!Y8</f>
        <v>677.22820000000002</v>
      </c>
      <c r="Z8" s="31">
        <f>'Electric lighting'!$G8+'Overcast Sky'!Z8</f>
        <v>699.06479999999999</v>
      </c>
      <c r="AA8" s="31">
        <f>'Electric lighting'!$G8+'Overcast Sky'!AA8</f>
        <v>828.71479999999997</v>
      </c>
      <c r="AB8" s="31">
        <f>'Electric lighting'!$G8+'Overcast Sky'!AB8</f>
        <v>735.19309999999996</v>
      </c>
      <c r="AC8" s="31">
        <f>'Electric lighting'!$G8+'Overcast Sky'!AC8</f>
        <v>629.99620000000004</v>
      </c>
      <c r="AD8" s="31">
        <f>'Electric lighting'!$G8+'Overcast Sky'!AD8</f>
        <v>686.49040000000002</v>
      </c>
      <c r="AE8" s="31">
        <f>'Electric lighting'!$G8+'Overcast Sky'!AE8</f>
        <v>599.22590000000002</v>
      </c>
    </row>
    <row r="9" spans="1:33" ht="15" thickBot="1" x14ac:dyDescent="0.35">
      <c r="A9" s="73" t="s">
        <v>10</v>
      </c>
      <c r="B9" s="31">
        <f>'Electric lighting'!$G9+'Overcast Sky'!B9</f>
        <v>409.83692000000002</v>
      </c>
      <c r="C9" s="31">
        <f>'Electric lighting'!$G9+'Overcast Sky'!C9</f>
        <v>564.18740000000003</v>
      </c>
      <c r="D9" s="31">
        <f>'Electric lighting'!$G9+'Overcast Sky'!D9</f>
        <v>626.03129999999999</v>
      </c>
      <c r="E9" s="31">
        <f>'Electric lighting'!$G9+'Overcast Sky'!E9</f>
        <v>796.72710000000006</v>
      </c>
      <c r="F9" s="31">
        <f>'Electric lighting'!$G9+'Overcast Sky'!F9</f>
        <v>938.77359999999999</v>
      </c>
      <c r="G9" s="31">
        <f>'Electric lighting'!$G9+'Overcast Sky'!G9</f>
        <v>825.41110000000003</v>
      </c>
      <c r="H9" s="31">
        <f>'Electric lighting'!$G9+'Overcast Sky'!H9</f>
        <v>700.76089999999999</v>
      </c>
      <c r="I9" s="31">
        <f>'Electric lighting'!$G9+'Overcast Sky'!I9</f>
        <v>592.30259999999998</v>
      </c>
      <c r="J9" s="31">
        <f>'Electric lighting'!$G9+'Overcast Sky'!J9</f>
        <v>411.49727999999999</v>
      </c>
      <c r="K9" s="31">
        <f>'Electric lighting'!$G9+'Overcast Sky'!K9</f>
        <v>372</v>
      </c>
      <c r="L9" s="31">
        <f>'Electric lighting'!$G9+'Overcast Sky'!L9</f>
        <v>892.07680000000005</v>
      </c>
      <c r="M9" s="31">
        <f>'Electric lighting'!$G9+'Overcast Sky'!M9</f>
        <v>1117.9258</v>
      </c>
      <c r="N9" s="31">
        <f>'Electric lighting'!$G9+'Overcast Sky'!N9</f>
        <v>1372.577</v>
      </c>
      <c r="O9" s="31">
        <f>'Electric lighting'!$G9+'Overcast Sky'!O9</f>
        <v>1740.2819999999999</v>
      </c>
      <c r="P9" s="31">
        <f>'Electric lighting'!$G9+'Overcast Sky'!P9</f>
        <v>1425.454</v>
      </c>
      <c r="Q9" s="31">
        <f>'Electric lighting'!$G9+'Overcast Sky'!Q9</f>
        <v>1640.825</v>
      </c>
      <c r="R9" s="31">
        <f>'Electric lighting'!$G9+'Overcast Sky'!R9</f>
        <v>1532.1859999999999</v>
      </c>
      <c r="S9" s="31">
        <f>'Electric lighting'!$G9+'Overcast Sky'!S9</f>
        <v>1311.4087</v>
      </c>
      <c r="T9" s="31">
        <f>'Electric lighting'!$G9+'Overcast Sky'!T9</f>
        <v>890.98779999999999</v>
      </c>
      <c r="U9" s="31">
        <f>'Electric lighting'!$G9+'Overcast Sky'!U9</f>
        <v>547.97590000000002</v>
      </c>
      <c r="V9" s="31">
        <f>'Electric lighting'!$G9+'Overcast Sky'!V9</f>
        <v>1236.7498000000001</v>
      </c>
      <c r="W9" s="31">
        <f>'Electric lighting'!$G9+'Overcast Sky'!W9</f>
        <v>1354.1743000000001</v>
      </c>
      <c r="X9" s="31">
        <f>'Electric lighting'!$G9+'Overcast Sky'!X9</f>
        <v>2086.125</v>
      </c>
      <c r="Y9" s="31">
        <f>'Electric lighting'!$G9+'Overcast Sky'!Y9</f>
        <v>2129.5889999999999</v>
      </c>
      <c r="Z9" s="31">
        <f>'Electric lighting'!$G9+'Overcast Sky'!Z9</f>
        <v>2761.6120000000001</v>
      </c>
      <c r="AA9" s="31">
        <f>'Electric lighting'!$G9+'Overcast Sky'!AA9</f>
        <v>2655.7669999999998</v>
      </c>
      <c r="AB9" s="31">
        <f>'Electric lighting'!$G9+'Overcast Sky'!AB9</f>
        <v>2556.7330000000002</v>
      </c>
      <c r="AC9" s="31">
        <f>'Electric lighting'!$G9+'Overcast Sky'!AC9</f>
        <v>2379.3869999999997</v>
      </c>
      <c r="AD9" s="31">
        <f>'Electric lighting'!$G9+'Overcast Sky'!AD9</f>
        <v>1893.0029999999999</v>
      </c>
      <c r="AE9" s="31">
        <f>'Electric lighting'!$G9+'Overcast Sky'!AE9</f>
        <v>1586.2260000000001</v>
      </c>
    </row>
    <row r="10" spans="1:33" ht="15" thickTop="1" x14ac:dyDescent="0.3">
      <c r="A10" s="74" t="s">
        <v>11</v>
      </c>
      <c r="B10" s="31">
        <f>'Electric lighting'!$G10+'Overcast Sky'!B10</f>
        <v>421.84266000000002</v>
      </c>
      <c r="C10" s="31">
        <f>'Electric lighting'!$G10+'Overcast Sky'!C10</f>
        <v>502.49360000000001</v>
      </c>
      <c r="D10" s="31">
        <f>'Electric lighting'!$G10+'Overcast Sky'!D10</f>
        <v>593.59260000000006</v>
      </c>
      <c r="E10" s="31">
        <f>'Electric lighting'!$G10+'Overcast Sky'!E10</f>
        <v>690.6431</v>
      </c>
      <c r="F10" s="31">
        <f>'Electric lighting'!$G10+'Overcast Sky'!F10</f>
        <v>719.60699999999997</v>
      </c>
      <c r="G10" s="31">
        <f>'Electric lighting'!$G10+'Overcast Sky'!G10</f>
        <v>635.803</v>
      </c>
      <c r="H10" s="31">
        <f>'Electric lighting'!$G10+'Overcast Sky'!H10</f>
        <v>595.66700000000003</v>
      </c>
      <c r="I10" s="31">
        <f>'Electric lighting'!$G10+'Overcast Sky'!I10</f>
        <v>497.18290000000002</v>
      </c>
      <c r="J10" s="31">
        <f>'Electric lighting'!$G10+'Overcast Sky'!J10</f>
        <v>418.52225000000004</v>
      </c>
      <c r="K10" s="31">
        <f>'Electric lighting'!$G10+'Overcast Sky'!K10</f>
        <v>396.6</v>
      </c>
      <c r="L10" s="31">
        <f>'Electric lighting'!$G10+'Overcast Sky'!L10</f>
        <v>653.12159999999994</v>
      </c>
      <c r="M10" s="31">
        <f>'Electric lighting'!$G10+'Overcast Sky'!M10</f>
        <v>807.96780000000001</v>
      </c>
      <c r="N10" s="31">
        <f>'Electric lighting'!$G10+'Overcast Sky'!N10</f>
        <v>918.85180000000003</v>
      </c>
      <c r="O10" s="31">
        <f>'Electric lighting'!$G10+'Overcast Sky'!O10</f>
        <v>1260.0772000000002</v>
      </c>
      <c r="P10" s="31">
        <f>'Electric lighting'!$G10+'Overcast Sky'!P10</f>
        <v>1199.4187000000002</v>
      </c>
      <c r="Q10" s="31">
        <f>'Electric lighting'!$G10+'Overcast Sky'!Q10</f>
        <v>1230.7159000000001</v>
      </c>
      <c r="R10" s="31">
        <f>'Electric lighting'!$G10+'Overcast Sky'!R10</f>
        <v>1013.6384</v>
      </c>
      <c r="S10" s="31">
        <f>'Electric lighting'!$G10+'Overcast Sky'!S10</f>
        <v>949.74509999999998</v>
      </c>
      <c r="T10" s="31">
        <f>'Electric lighting'!$G10+'Overcast Sky'!T10</f>
        <v>755.51459999999997</v>
      </c>
      <c r="U10" s="31">
        <f>'Electric lighting'!$G10+'Overcast Sky'!U10</f>
        <v>539.54930000000002</v>
      </c>
      <c r="V10" s="31">
        <f>'Electric lighting'!$G10+'Overcast Sky'!V10</f>
        <v>834.01220000000001</v>
      </c>
      <c r="W10" s="31">
        <f>'Electric lighting'!$G10+'Overcast Sky'!W10</f>
        <v>1189.23</v>
      </c>
      <c r="X10" s="31">
        <f>'Electric lighting'!$G10+'Overcast Sky'!X10</f>
        <v>1308.1759000000002</v>
      </c>
      <c r="Y10" s="31">
        <f>'Electric lighting'!$G10+'Overcast Sky'!Y10</f>
        <v>1798.502</v>
      </c>
      <c r="Z10" s="31">
        <f>'Electric lighting'!$G10+'Overcast Sky'!Z10</f>
        <v>1727.4610000000002</v>
      </c>
      <c r="AA10" s="31">
        <f>'Electric lighting'!$G10+'Overcast Sky'!AA10</f>
        <v>1720.6619999999998</v>
      </c>
      <c r="AB10" s="31">
        <f>'Electric lighting'!$G10+'Overcast Sky'!AB10</f>
        <v>1542.3589999999999</v>
      </c>
      <c r="AC10" s="31">
        <f>'Electric lighting'!$G10+'Overcast Sky'!AC10</f>
        <v>1543.7420000000002</v>
      </c>
      <c r="AD10" s="31">
        <f>'Electric lighting'!$G10+'Overcast Sky'!AD10</f>
        <v>1260.4803999999999</v>
      </c>
      <c r="AE10" s="31">
        <f>'Electric lighting'!$G10+'Overcast Sky'!AE10</f>
        <v>1070.2964000000002</v>
      </c>
    </row>
    <row r="11" spans="1:33" x14ac:dyDescent="0.3">
      <c r="A11" s="73" t="s">
        <v>12</v>
      </c>
      <c r="B11" s="31">
        <f>'Electric lighting'!$G11+'Overcast Sky'!B11</f>
        <v>407.83931999999999</v>
      </c>
      <c r="C11" s="31">
        <f>'Electric lighting'!$G11+'Overcast Sky'!C11</f>
        <v>470.11108999999999</v>
      </c>
      <c r="D11" s="31">
        <f>'Electric lighting'!$G11+'Overcast Sky'!D11</f>
        <v>524.85029999999995</v>
      </c>
      <c r="E11" s="31">
        <f>'Electric lighting'!$G11+'Overcast Sky'!E11</f>
        <v>561.80909999999994</v>
      </c>
      <c r="F11" s="31">
        <f>'Electric lighting'!$G11+'Overcast Sky'!F11</f>
        <v>602.82929999999999</v>
      </c>
      <c r="G11" s="31">
        <f>'Electric lighting'!$G11+'Overcast Sky'!G11</f>
        <v>608.58820000000003</v>
      </c>
      <c r="H11" s="31">
        <f>'Electric lighting'!$G11+'Overcast Sky'!H11</f>
        <v>516.77269999999999</v>
      </c>
      <c r="I11" s="31">
        <f>'Electric lighting'!$G11+'Overcast Sky'!I11</f>
        <v>494.03229999999996</v>
      </c>
      <c r="J11" s="31">
        <f>'Electric lighting'!$G11+'Overcast Sky'!J11</f>
        <v>403.83756</v>
      </c>
      <c r="K11" s="31">
        <f>'Electric lighting'!$G11+'Overcast Sky'!K11</f>
        <v>390.2</v>
      </c>
      <c r="L11" s="31">
        <f>'Electric lighting'!$G11+'Overcast Sky'!L11</f>
        <v>615.85059999999999</v>
      </c>
      <c r="M11" s="31">
        <f>'Electric lighting'!$G11+'Overcast Sky'!M11</f>
        <v>665.50139999999999</v>
      </c>
      <c r="N11" s="31">
        <f>'Electric lighting'!$G11+'Overcast Sky'!N11</f>
        <v>946.46430000000009</v>
      </c>
      <c r="O11" s="31">
        <f>'Electric lighting'!$G11+'Overcast Sky'!O11</f>
        <v>934.31760000000008</v>
      </c>
      <c r="P11" s="31">
        <f>'Electric lighting'!$G11+'Overcast Sky'!P11</f>
        <v>982.79629999999997</v>
      </c>
      <c r="Q11" s="31">
        <f>'Electric lighting'!$G11+'Overcast Sky'!Q11</f>
        <v>1025.759</v>
      </c>
      <c r="R11" s="31">
        <f>'Electric lighting'!$G11+'Overcast Sky'!R11</f>
        <v>843.49749999999995</v>
      </c>
      <c r="S11" s="31">
        <f>'Electric lighting'!$G11+'Overcast Sky'!S11</f>
        <v>869.86419999999998</v>
      </c>
      <c r="T11" s="31">
        <f>'Electric lighting'!$G11+'Overcast Sky'!T11</f>
        <v>687.26240000000007</v>
      </c>
      <c r="U11" s="31">
        <f>'Electric lighting'!$G11+'Overcast Sky'!U11</f>
        <v>483.86399</v>
      </c>
      <c r="V11" s="31">
        <f>'Electric lighting'!$G11+'Overcast Sky'!V11</f>
        <v>656.48050000000001</v>
      </c>
      <c r="W11" s="31">
        <f>'Electric lighting'!$G11+'Overcast Sky'!W11</f>
        <v>854.28039999999999</v>
      </c>
      <c r="X11" s="31">
        <f>'Electric lighting'!$G11+'Overcast Sky'!X11</f>
        <v>1172.3384000000001</v>
      </c>
      <c r="Y11" s="31">
        <f>'Electric lighting'!$G11+'Overcast Sky'!Y11</f>
        <v>1443.6960000000001</v>
      </c>
      <c r="Z11" s="31">
        <f>'Electric lighting'!$G11+'Overcast Sky'!Z11</f>
        <v>1214.6025999999999</v>
      </c>
      <c r="AA11" s="31">
        <f>'Electric lighting'!$G11+'Overcast Sky'!AA11</f>
        <v>1427.5430000000001</v>
      </c>
      <c r="AB11" s="31">
        <f>'Electric lighting'!$G11+'Overcast Sky'!AB11</f>
        <v>1407.16</v>
      </c>
      <c r="AC11" s="31">
        <f>'Electric lighting'!$G11+'Overcast Sky'!AC11</f>
        <v>1178.806</v>
      </c>
      <c r="AD11" s="31">
        <f>'Electric lighting'!$G11+'Overcast Sky'!AD11</f>
        <v>1111.8877</v>
      </c>
      <c r="AE11" s="31">
        <f>'Electric lighting'!$G11+'Overcast Sky'!AE11</f>
        <v>826.22329999999999</v>
      </c>
    </row>
    <row r="12" spans="1:33" x14ac:dyDescent="0.3">
      <c r="A12" s="73" t="s">
        <v>13</v>
      </c>
      <c r="B12" s="31">
        <f>'Electric lighting'!$G12+'Overcast Sky'!B12</f>
        <v>383.66797000000003</v>
      </c>
      <c r="C12" s="31">
        <f>'Electric lighting'!$G12+'Overcast Sky'!C12</f>
        <v>433.18294000000003</v>
      </c>
      <c r="D12" s="31">
        <f>'Electric lighting'!$G12+'Overcast Sky'!D12</f>
        <v>484.01659999999998</v>
      </c>
      <c r="E12" s="31">
        <f>'Electric lighting'!$G12+'Overcast Sky'!E12</f>
        <v>511.07349999999997</v>
      </c>
      <c r="F12" s="31">
        <f>'Electric lighting'!$G12+'Overcast Sky'!F12</f>
        <v>474.34359999999998</v>
      </c>
      <c r="G12" s="31">
        <f>'Electric lighting'!$G12+'Overcast Sky'!G12</f>
        <v>485.26499999999999</v>
      </c>
      <c r="H12" s="31">
        <f>'Electric lighting'!$G12+'Overcast Sky'!H12</f>
        <v>455.67446000000001</v>
      </c>
      <c r="I12" s="31">
        <f>'Electric lighting'!$G12+'Overcast Sky'!I12</f>
        <v>428.61999000000003</v>
      </c>
      <c r="J12" s="31">
        <f>'Electric lighting'!$G12+'Overcast Sky'!J12</f>
        <v>382.1302</v>
      </c>
      <c r="K12" s="31">
        <f>'Electric lighting'!$G12+'Overcast Sky'!K12</f>
        <v>370.5</v>
      </c>
      <c r="L12" s="31">
        <f>'Electric lighting'!$G12+'Overcast Sky'!L12</f>
        <v>510.50720000000001</v>
      </c>
      <c r="M12" s="31">
        <f>'Electric lighting'!$G12+'Overcast Sky'!M12</f>
        <v>665.29039999999998</v>
      </c>
      <c r="N12" s="31">
        <f>'Electric lighting'!$G12+'Overcast Sky'!N12</f>
        <v>705.7423</v>
      </c>
      <c r="O12" s="31">
        <f>'Electric lighting'!$G12+'Overcast Sky'!O12</f>
        <v>806.81290000000001</v>
      </c>
      <c r="P12" s="31">
        <f>'Electric lighting'!$G12+'Overcast Sky'!P12</f>
        <v>751.47929999999997</v>
      </c>
      <c r="Q12" s="31">
        <f>'Electric lighting'!$G12+'Overcast Sky'!Q12</f>
        <v>814.94080000000008</v>
      </c>
      <c r="R12" s="31">
        <f>'Electric lighting'!$G12+'Overcast Sky'!R12</f>
        <v>712.17059999999992</v>
      </c>
      <c r="S12" s="31">
        <f>'Electric lighting'!$G12+'Overcast Sky'!S12</f>
        <v>669.3596</v>
      </c>
      <c r="T12" s="31">
        <f>'Electric lighting'!$G12+'Overcast Sky'!T12</f>
        <v>517.70740000000001</v>
      </c>
      <c r="U12" s="31">
        <f>'Electric lighting'!$G12+'Overcast Sky'!U12</f>
        <v>418.30738000000002</v>
      </c>
      <c r="V12" s="31">
        <f>'Electric lighting'!$G12+'Overcast Sky'!V12</f>
        <v>611.96379999999999</v>
      </c>
      <c r="W12" s="31">
        <f>'Electric lighting'!$G12+'Overcast Sky'!W12</f>
        <v>690.27510000000007</v>
      </c>
      <c r="X12" s="31">
        <f>'Electric lighting'!$G12+'Overcast Sky'!X12</f>
        <v>894.54240000000004</v>
      </c>
      <c r="Y12" s="31">
        <f>'Electric lighting'!$G12+'Overcast Sky'!Y12</f>
        <v>897.88630000000001</v>
      </c>
      <c r="Z12" s="31">
        <f>'Electric lighting'!$G12+'Overcast Sky'!Z12</f>
        <v>1006.5733</v>
      </c>
      <c r="AA12" s="31">
        <f>'Electric lighting'!$G12+'Overcast Sky'!AA12</f>
        <v>984.16949999999997</v>
      </c>
      <c r="AB12" s="31">
        <f>'Electric lighting'!$G12+'Overcast Sky'!AB12</f>
        <v>1346.0052000000001</v>
      </c>
      <c r="AC12" s="31">
        <f>'Electric lighting'!$G12+'Overcast Sky'!AC12</f>
        <v>826.10030000000006</v>
      </c>
      <c r="AD12" s="31">
        <f>'Electric lighting'!$G12+'Overcast Sky'!AD12</f>
        <v>932.37429999999995</v>
      </c>
      <c r="AE12" s="31">
        <f>'Electric lighting'!$G12+'Overcast Sky'!AE12</f>
        <v>777.27369999999996</v>
      </c>
    </row>
    <row r="13" spans="1:33" x14ac:dyDescent="0.3">
      <c r="A13" s="73" t="s">
        <v>14</v>
      </c>
      <c r="B13" s="31">
        <f>'Electric lighting'!$G13+'Overcast Sky'!B13</f>
        <v>368.48798999999997</v>
      </c>
      <c r="C13" s="31">
        <f>'Electric lighting'!$G13+'Overcast Sky'!C13</f>
        <v>396.29381000000001</v>
      </c>
      <c r="D13" s="31">
        <f>'Electric lighting'!$G13+'Overcast Sky'!D13</f>
        <v>427.90514999999999</v>
      </c>
      <c r="E13" s="31">
        <f>'Electric lighting'!$G13+'Overcast Sky'!E13</f>
        <v>453.15315999999996</v>
      </c>
      <c r="F13" s="31">
        <f>'Electric lighting'!$G13+'Overcast Sky'!F13</f>
        <v>463.55799999999999</v>
      </c>
      <c r="G13" s="31">
        <f>'Electric lighting'!$G13+'Overcast Sky'!G13</f>
        <v>446.78904999999997</v>
      </c>
      <c r="H13" s="31">
        <f>'Electric lighting'!$G13+'Overcast Sky'!H13</f>
        <v>439.83938000000001</v>
      </c>
      <c r="I13" s="31">
        <f>'Electric lighting'!$G13+'Overcast Sky'!I13</f>
        <v>392.9083</v>
      </c>
      <c r="J13" s="31">
        <f>'Electric lighting'!$G13+'Overcast Sky'!J13</f>
        <v>365.72327299999995</v>
      </c>
      <c r="K13" s="31">
        <f>'Electric lighting'!$G13+'Overcast Sky'!K13</f>
        <v>357.4</v>
      </c>
      <c r="L13" s="31">
        <f>'Electric lighting'!$G13+'Overcast Sky'!L13</f>
        <v>465.57749999999999</v>
      </c>
      <c r="M13" s="31">
        <f>'Electric lighting'!$G13+'Overcast Sky'!M13</f>
        <v>550.9221</v>
      </c>
      <c r="N13" s="31">
        <f>'Electric lighting'!$G13+'Overcast Sky'!N13</f>
        <v>584.59559999999999</v>
      </c>
      <c r="O13" s="31">
        <f>'Electric lighting'!$G13+'Overcast Sky'!O13</f>
        <v>622.50419999999997</v>
      </c>
      <c r="P13" s="31">
        <f>'Electric lighting'!$G13+'Overcast Sky'!P13</f>
        <v>672.3723</v>
      </c>
      <c r="Q13" s="31">
        <f>'Electric lighting'!$G13+'Overcast Sky'!Q13</f>
        <v>658.5456999999999</v>
      </c>
      <c r="R13" s="31">
        <f>'Electric lighting'!$G13+'Overcast Sky'!R13</f>
        <v>659.24890000000005</v>
      </c>
      <c r="S13" s="31">
        <f>'Electric lighting'!$G13+'Overcast Sky'!S13</f>
        <v>555.70330000000001</v>
      </c>
      <c r="T13" s="31">
        <f>'Electric lighting'!$G13+'Overcast Sky'!T13</f>
        <v>447.10865000000001</v>
      </c>
      <c r="U13" s="31">
        <f>'Electric lighting'!$G13+'Overcast Sky'!U13</f>
        <v>411.36027999999999</v>
      </c>
      <c r="V13" s="31">
        <f>'Electric lighting'!$G13+'Overcast Sky'!V13</f>
        <v>517.67669999999998</v>
      </c>
      <c r="W13" s="31">
        <f>'Electric lighting'!$G13+'Overcast Sky'!W13</f>
        <v>622.65879999999993</v>
      </c>
      <c r="X13" s="31">
        <f>'Electric lighting'!$G13+'Overcast Sky'!X13</f>
        <v>698.39</v>
      </c>
      <c r="Y13" s="31">
        <f>'Electric lighting'!$G13+'Overcast Sky'!Y13</f>
        <v>790.55589999999995</v>
      </c>
      <c r="Z13" s="31">
        <f>'Electric lighting'!$G13+'Overcast Sky'!Z13</f>
        <v>845.44149999999991</v>
      </c>
      <c r="AA13" s="31">
        <f>'Electric lighting'!$G13+'Overcast Sky'!AA13</f>
        <v>930.55520000000001</v>
      </c>
      <c r="AB13" s="31">
        <f>'Electric lighting'!$G13+'Overcast Sky'!AB13</f>
        <v>848.70659999999998</v>
      </c>
      <c r="AC13" s="31">
        <f>'Electric lighting'!$G13+'Overcast Sky'!AC13</f>
        <v>795.46469999999999</v>
      </c>
      <c r="AD13" s="31">
        <f>'Electric lighting'!$G13+'Overcast Sky'!AD13</f>
        <v>616.72900000000004</v>
      </c>
      <c r="AE13" s="31">
        <f>'Electric lighting'!$G13+'Overcast Sky'!AE13</f>
        <v>597.44389999999999</v>
      </c>
    </row>
    <row r="14" spans="1:33" x14ac:dyDescent="0.3">
      <c r="A14" s="73" t="s">
        <v>15</v>
      </c>
      <c r="B14" s="31">
        <f>'Electric lighting'!$G14+'Overcast Sky'!B14</f>
        <v>359.31986999999998</v>
      </c>
      <c r="C14" s="31">
        <f>'Electric lighting'!$G14+'Overcast Sky'!C14</f>
        <v>385.58472</v>
      </c>
      <c r="D14" s="31">
        <f>'Electric lighting'!$G14+'Overcast Sky'!D14</f>
        <v>409.23141999999996</v>
      </c>
      <c r="E14" s="31">
        <f>'Electric lighting'!$G14+'Overcast Sky'!E14</f>
        <v>419.64137999999997</v>
      </c>
      <c r="F14" s="31">
        <f>'Electric lighting'!$G14+'Overcast Sky'!F14</f>
        <v>424.60944999999998</v>
      </c>
      <c r="G14" s="31">
        <f>'Electric lighting'!$G14+'Overcast Sky'!G14</f>
        <v>428.10032999999999</v>
      </c>
      <c r="H14" s="31">
        <f>'Electric lighting'!$G14+'Overcast Sky'!H14</f>
        <v>411.48989</v>
      </c>
      <c r="I14" s="31">
        <f>'Electric lighting'!$G14+'Overcast Sky'!I14</f>
        <v>377.53166999999996</v>
      </c>
      <c r="J14" s="31">
        <f>'Electric lighting'!$G14+'Overcast Sky'!J14</f>
        <v>361.05249700000002</v>
      </c>
      <c r="K14" s="31">
        <f>'Electric lighting'!$G14+'Overcast Sky'!K14</f>
        <v>353.7</v>
      </c>
      <c r="L14" s="31">
        <f>'Electric lighting'!$G14+'Overcast Sky'!L14</f>
        <v>440.72308999999996</v>
      </c>
      <c r="M14" s="31">
        <f>'Electric lighting'!$G14+'Overcast Sky'!M14</f>
        <v>477.98509999999999</v>
      </c>
      <c r="N14" s="31">
        <f>'Electric lighting'!$G14+'Overcast Sky'!N14</f>
        <v>513.23429999999996</v>
      </c>
      <c r="O14" s="31">
        <f>'Electric lighting'!$G14+'Overcast Sky'!O14</f>
        <v>592.81299999999999</v>
      </c>
      <c r="P14" s="31">
        <f>'Electric lighting'!$G14+'Overcast Sky'!P14</f>
        <v>575.92399999999998</v>
      </c>
      <c r="Q14" s="31">
        <f>'Electric lighting'!$G14+'Overcast Sky'!Q14</f>
        <v>598.56420000000003</v>
      </c>
      <c r="R14" s="31">
        <f>'Electric lighting'!$G14+'Overcast Sky'!R14</f>
        <v>562.14350000000002</v>
      </c>
      <c r="S14" s="31">
        <f>'Electric lighting'!$G14+'Overcast Sky'!S14</f>
        <v>495.3236</v>
      </c>
      <c r="T14" s="31">
        <f>'Electric lighting'!$G14+'Overcast Sky'!T14</f>
        <v>431.88639000000001</v>
      </c>
      <c r="U14" s="31">
        <f>'Electric lighting'!$G14+'Overcast Sky'!U14</f>
        <v>392.38646999999997</v>
      </c>
      <c r="V14" s="31">
        <f>'Electric lighting'!$G14+'Overcast Sky'!V14</f>
        <v>485.4452</v>
      </c>
      <c r="W14" s="31">
        <f>'Electric lighting'!$G14+'Overcast Sky'!W14</f>
        <v>510.51030000000003</v>
      </c>
      <c r="X14" s="31">
        <f>'Electric lighting'!$G14+'Overcast Sky'!X14</f>
        <v>690.83349999999996</v>
      </c>
      <c r="Y14" s="31">
        <f>'Electric lighting'!$G14+'Overcast Sky'!Y14</f>
        <v>671.6386</v>
      </c>
      <c r="Z14" s="31">
        <f>'Electric lighting'!$G14+'Overcast Sky'!Z14</f>
        <v>670.97910000000002</v>
      </c>
      <c r="AA14" s="31">
        <f>'Electric lighting'!$G14+'Overcast Sky'!AA14</f>
        <v>771.80459999999994</v>
      </c>
      <c r="AB14" s="31">
        <f>'Electric lighting'!$G14+'Overcast Sky'!AB14</f>
        <v>678.24980000000005</v>
      </c>
      <c r="AC14" s="31">
        <f>'Electric lighting'!$G14+'Overcast Sky'!AC14</f>
        <v>658.23209999999995</v>
      </c>
      <c r="AD14" s="31">
        <f>'Electric lighting'!$G14+'Overcast Sky'!AD14</f>
        <v>573.29989999999998</v>
      </c>
      <c r="AE14" s="31">
        <f>'Electric lighting'!$G14+'Overcast Sky'!AE14</f>
        <v>544.05150000000003</v>
      </c>
    </row>
    <row r="15" spans="1:33" x14ac:dyDescent="0.3">
      <c r="A15" s="73" t="s">
        <v>16</v>
      </c>
      <c r="B15" s="31">
        <f>'Electric lighting'!$G15+'Overcast Sky'!B15</f>
        <v>339.938872</v>
      </c>
      <c r="C15" s="31">
        <f>'Electric lighting'!$G15+'Overcast Sky'!C15</f>
        <v>353.53147999999999</v>
      </c>
      <c r="D15" s="31">
        <f>'Electric lighting'!$G15+'Overcast Sky'!D15</f>
        <v>383.41201000000001</v>
      </c>
      <c r="E15" s="31">
        <f>'Electric lighting'!$G15+'Overcast Sky'!E15</f>
        <v>390.84258</v>
      </c>
      <c r="F15" s="31">
        <f>'Electric lighting'!$G15+'Overcast Sky'!F15</f>
        <v>408.43867</v>
      </c>
      <c r="G15" s="31">
        <f>'Electric lighting'!$G15+'Overcast Sky'!G15</f>
        <v>389.40381000000002</v>
      </c>
      <c r="H15" s="31">
        <f>'Electric lighting'!$G15+'Overcast Sky'!H15</f>
        <v>381.58542</v>
      </c>
      <c r="I15" s="31">
        <f>'Electric lighting'!$G15+'Overcast Sky'!I15</f>
        <v>358.62862000000001</v>
      </c>
      <c r="J15" s="31">
        <f>'Electric lighting'!$G15+'Overcast Sky'!J15</f>
        <v>339.44367499999998</v>
      </c>
      <c r="K15" s="31">
        <f>'Electric lighting'!$G15+'Overcast Sky'!K15</f>
        <v>333</v>
      </c>
      <c r="L15" s="31">
        <f>'Electric lighting'!$G15+'Overcast Sky'!L15</f>
        <v>404.56889999999999</v>
      </c>
      <c r="M15" s="31">
        <f>'Electric lighting'!$G15+'Overcast Sky'!M15</f>
        <v>438.90210000000002</v>
      </c>
      <c r="N15" s="31">
        <f>'Electric lighting'!$G15+'Overcast Sky'!N15</f>
        <v>460.685</v>
      </c>
      <c r="O15" s="31">
        <f>'Electric lighting'!$G15+'Overcast Sky'!O15</f>
        <v>518.33169999999996</v>
      </c>
      <c r="P15" s="31">
        <f>'Electric lighting'!$G15+'Overcast Sky'!P15</f>
        <v>529.31539999999995</v>
      </c>
      <c r="Q15" s="31">
        <f>'Electric lighting'!$G15+'Overcast Sky'!Q15</f>
        <v>520.98919999999998</v>
      </c>
      <c r="R15" s="31">
        <f>'Electric lighting'!$G15+'Overcast Sky'!R15</f>
        <v>476.26390000000004</v>
      </c>
      <c r="S15" s="31">
        <f>'Electric lighting'!$G15+'Overcast Sky'!S15</f>
        <v>459.69749999999999</v>
      </c>
      <c r="T15" s="31">
        <f>'Electric lighting'!$G15+'Overcast Sky'!T15</f>
        <v>394.93804999999998</v>
      </c>
      <c r="U15" s="31">
        <f>'Electric lighting'!$G15+'Overcast Sky'!U15</f>
        <v>359.12873999999999</v>
      </c>
      <c r="V15" s="31">
        <f>'Electric lighting'!$G15+'Overcast Sky'!V15</f>
        <v>413.01914999999997</v>
      </c>
      <c r="W15" s="31">
        <f>'Electric lighting'!$G15+'Overcast Sky'!W15</f>
        <v>488.61810000000003</v>
      </c>
      <c r="X15" s="31">
        <f>'Electric lighting'!$G15+'Overcast Sky'!X15</f>
        <v>540.67779999999993</v>
      </c>
      <c r="Y15" s="31">
        <f>'Electric lighting'!$G15+'Overcast Sky'!Y15</f>
        <v>552.7491</v>
      </c>
      <c r="Z15" s="31">
        <f>'Electric lighting'!$G15+'Overcast Sky'!Z15</f>
        <v>589.28089999999997</v>
      </c>
      <c r="AA15" s="31">
        <f>'Electric lighting'!$G15+'Overcast Sky'!AA15</f>
        <v>592.28859999999997</v>
      </c>
      <c r="AB15" s="31">
        <f>'Electric lighting'!$G15+'Overcast Sky'!AB15</f>
        <v>629.58490000000006</v>
      </c>
      <c r="AC15" s="31">
        <f>'Electric lighting'!$G15+'Overcast Sky'!AC15</f>
        <v>540.51210000000003</v>
      </c>
      <c r="AD15" s="31">
        <f>'Electric lighting'!$G15+'Overcast Sky'!AD15</f>
        <v>540.99299999999994</v>
      </c>
      <c r="AE15" s="31">
        <f>'Electric lighting'!$G15+'Overcast Sky'!AE15</f>
        <v>541.19069999999999</v>
      </c>
    </row>
    <row r="16" spans="1:33" ht="15" thickBot="1" x14ac:dyDescent="0.35">
      <c r="A16" s="75" t="s">
        <v>17</v>
      </c>
      <c r="B16" s="31">
        <f>'Electric lighting'!$G16+'Overcast Sky'!B16</f>
        <v>425.95650999999998</v>
      </c>
      <c r="C16" s="31">
        <f>'Electric lighting'!$G16+'Overcast Sky'!C16</f>
        <v>630.08579999999995</v>
      </c>
      <c r="D16" s="31">
        <f>'Electric lighting'!$G16+'Overcast Sky'!D16</f>
        <v>730.26569999999992</v>
      </c>
      <c r="E16" s="31">
        <f>'Electric lighting'!$G16+'Overcast Sky'!E16</f>
        <v>957.55719999999997</v>
      </c>
      <c r="F16" s="31">
        <f>'Electric lighting'!$G16+'Overcast Sky'!F16</f>
        <v>982.81529999999998</v>
      </c>
      <c r="G16" s="31">
        <f>'Electric lighting'!$G16+'Overcast Sky'!G16</f>
        <v>900.49400000000003</v>
      </c>
      <c r="H16" s="31">
        <f>'Electric lighting'!$G16+'Overcast Sky'!H16</f>
        <v>817.53919999999994</v>
      </c>
      <c r="I16" s="31">
        <f>'Electric lighting'!$G16+'Overcast Sky'!I16</f>
        <v>599.27509999999995</v>
      </c>
      <c r="J16" s="31">
        <f>'Electric lighting'!$G16+'Overcast Sky'!J16</f>
        <v>429.37315999999998</v>
      </c>
      <c r="K16" s="31">
        <f>'Electric lighting'!$G16+'Overcast Sky'!K16</f>
        <v>380.9</v>
      </c>
      <c r="L16" s="31">
        <f>'Electric lighting'!$G16+'Overcast Sky'!L16</f>
        <v>998.66809999999998</v>
      </c>
      <c r="M16" s="31">
        <f>'Electric lighting'!$G16+'Overcast Sky'!M16</f>
        <v>1430.3969999999999</v>
      </c>
      <c r="N16" s="31">
        <f>'Electric lighting'!$G16+'Overcast Sky'!N16</f>
        <v>1661.0459999999998</v>
      </c>
      <c r="O16" s="31">
        <f>'Electric lighting'!$G16+'Overcast Sky'!O16</f>
        <v>1842.8939999999998</v>
      </c>
      <c r="P16" s="31">
        <f>'Electric lighting'!$G16+'Overcast Sky'!P16</f>
        <v>2083.9940000000001</v>
      </c>
      <c r="Q16" s="31">
        <f>'Electric lighting'!$G16+'Overcast Sky'!Q16</f>
        <v>1888.1869999999999</v>
      </c>
      <c r="R16" s="31">
        <f>'Electric lighting'!$G16+'Overcast Sky'!R16</f>
        <v>1824.9780000000001</v>
      </c>
      <c r="S16" s="31">
        <f>'Electric lighting'!$G16+'Overcast Sky'!S16</f>
        <v>1529.2489999999998</v>
      </c>
      <c r="T16" s="31">
        <f>'Electric lighting'!$G16+'Overcast Sky'!T16</f>
        <v>1056.5248999999999</v>
      </c>
      <c r="U16" s="31">
        <f>'Electric lighting'!$G16+'Overcast Sky'!U16</f>
        <v>621.7944</v>
      </c>
      <c r="V16" s="31">
        <f>'Electric lighting'!$G16+'Overcast Sky'!V16</f>
        <v>1391.3109999999999</v>
      </c>
      <c r="W16" s="31">
        <f>'Electric lighting'!$G16+'Overcast Sky'!W16</f>
        <v>1472.1469999999999</v>
      </c>
      <c r="X16" s="31">
        <f>'Electric lighting'!$G16+'Overcast Sky'!X16</f>
        <v>2284.5740000000001</v>
      </c>
      <c r="Y16" s="31">
        <f>'Electric lighting'!$G16+'Overcast Sky'!Y16</f>
        <v>2567.194</v>
      </c>
      <c r="Z16" s="31">
        <f>'Electric lighting'!$G16+'Overcast Sky'!Z16</f>
        <v>2790.73</v>
      </c>
      <c r="AA16" s="31">
        <f>'Electric lighting'!$G16+'Overcast Sky'!AA16</f>
        <v>2680.529</v>
      </c>
      <c r="AB16" s="31">
        <f>'Electric lighting'!$G16+'Overcast Sky'!AB16</f>
        <v>2706.886</v>
      </c>
      <c r="AC16" s="31">
        <f>'Electric lighting'!$G16+'Overcast Sky'!AC16</f>
        <v>3181.326</v>
      </c>
      <c r="AD16" s="31">
        <f>'Electric lighting'!$G16+'Overcast Sky'!AD16</f>
        <v>2356.9740000000002</v>
      </c>
      <c r="AE16" s="31">
        <f>'Electric lighting'!$G16+'Overcast Sky'!AE16</f>
        <v>1820.8820000000001</v>
      </c>
    </row>
    <row r="17" spans="1:31" ht="15" thickTop="1" x14ac:dyDescent="0.3">
      <c r="A17" s="74" t="s">
        <v>18</v>
      </c>
      <c r="B17" s="31">
        <f>'Electric lighting'!$G17+'Overcast Sky'!B17</f>
        <v>440.51489000000004</v>
      </c>
      <c r="C17" s="31">
        <f>'Electric lighting'!$G17+'Overcast Sky'!C17</f>
        <v>534.21420000000001</v>
      </c>
      <c r="D17" s="31">
        <f>'Electric lighting'!$G17+'Overcast Sky'!D17</f>
        <v>605.00880000000006</v>
      </c>
      <c r="E17" s="31">
        <f>'Electric lighting'!$G17+'Overcast Sky'!E17</f>
        <v>685.2201</v>
      </c>
      <c r="F17" s="31">
        <f>'Electric lighting'!$G17+'Overcast Sky'!F17</f>
        <v>711.93389999999999</v>
      </c>
      <c r="G17" s="31">
        <f>'Electric lighting'!$G17+'Overcast Sky'!G17</f>
        <v>701.25330000000008</v>
      </c>
      <c r="H17" s="31">
        <f>'Electric lighting'!$G17+'Overcast Sky'!H17</f>
        <v>626.23260000000005</v>
      </c>
      <c r="I17" s="31">
        <f>'Electric lighting'!$G17+'Overcast Sky'!I17</f>
        <v>529.44110000000001</v>
      </c>
      <c r="J17" s="31">
        <f>'Electric lighting'!$G17+'Overcast Sky'!J17</f>
        <v>432.1302</v>
      </c>
      <c r="K17" s="31">
        <f>'Electric lighting'!$G17+'Overcast Sky'!K17</f>
        <v>411.1</v>
      </c>
      <c r="L17" s="31">
        <f>'Electric lighting'!$G17+'Overcast Sky'!L17</f>
        <v>734.13990000000001</v>
      </c>
      <c r="M17" s="31">
        <f>'Electric lighting'!$G17+'Overcast Sky'!M17</f>
        <v>828.05070000000001</v>
      </c>
      <c r="N17" s="31">
        <f>'Electric lighting'!$G17+'Overcast Sky'!N17</f>
        <v>931.18360000000007</v>
      </c>
      <c r="O17" s="31">
        <f>'Electric lighting'!$G17+'Overcast Sky'!O17</f>
        <v>1249.2399</v>
      </c>
      <c r="P17" s="31">
        <f>'Electric lighting'!$G17+'Overcast Sky'!P17</f>
        <v>1398.6723000000002</v>
      </c>
      <c r="Q17" s="31">
        <f>'Electric lighting'!$G17+'Overcast Sky'!Q17</f>
        <v>1261.8872000000001</v>
      </c>
      <c r="R17" s="31">
        <f>'Electric lighting'!$G17+'Overcast Sky'!R17</f>
        <v>1125.0945000000002</v>
      </c>
      <c r="S17" s="31">
        <f>'Electric lighting'!$G17+'Overcast Sky'!S17</f>
        <v>1021.1147</v>
      </c>
      <c r="T17" s="31">
        <f>'Electric lighting'!$G17+'Overcast Sky'!T17</f>
        <v>763.68450000000007</v>
      </c>
      <c r="U17" s="31">
        <f>'Electric lighting'!$G17+'Overcast Sky'!U17</f>
        <v>538.59860000000003</v>
      </c>
      <c r="V17" s="31">
        <f>'Electric lighting'!$G17+'Overcast Sky'!V17</f>
        <v>840.6554000000001</v>
      </c>
      <c r="W17" s="31">
        <f>'Electric lighting'!$G17+'Overcast Sky'!W17</f>
        <v>1071.8178</v>
      </c>
      <c r="X17" s="31">
        <f>'Electric lighting'!$G17+'Overcast Sky'!X17</f>
        <v>1295.0203000000001</v>
      </c>
      <c r="Y17" s="31">
        <f>'Electric lighting'!$G17+'Overcast Sky'!Y17</f>
        <v>1734.8200000000002</v>
      </c>
      <c r="Z17" s="31">
        <f>'Electric lighting'!$G17+'Overcast Sky'!Z17</f>
        <v>1681.4070000000002</v>
      </c>
      <c r="AA17" s="31">
        <f>'Electric lighting'!$G17+'Overcast Sky'!AA17</f>
        <v>1847.6990000000001</v>
      </c>
      <c r="AB17" s="31">
        <f>'Electric lighting'!$G17+'Overcast Sky'!AB17</f>
        <v>1598.279</v>
      </c>
      <c r="AC17" s="31">
        <f>'Electric lighting'!$G17+'Overcast Sky'!AC17</f>
        <v>1617.1019999999999</v>
      </c>
      <c r="AD17" s="31">
        <f>'Electric lighting'!$G17+'Overcast Sky'!AD17</f>
        <v>1214.1781000000001</v>
      </c>
      <c r="AE17" s="31">
        <f>'Electric lighting'!$G17+'Overcast Sky'!AE17</f>
        <v>1157.8645999999999</v>
      </c>
    </row>
    <row r="18" spans="1:31" x14ac:dyDescent="0.3">
      <c r="A18" s="73" t="s">
        <v>19</v>
      </c>
      <c r="B18" s="31">
        <f>'Electric lighting'!$G18+'Overcast Sky'!B18</f>
        <v>423.07661000000002</v>
      </c>
      <c r="C18" s="31">
        <f>'Electric lighting'!$G18+'Overcast Sky'!C18</f>
        <v>499.00011000000001</v>
      </c>
      <c r="D18" s="31">
        <f>'Electric lighting'!$G18+'Overcast Sky'!D18</f>
        <v>526.33119999999997</v>
      </c>
      <c r="E18" s="31">
        <f>'Electric lighting'!$G18+'Overcast Sky'!E18</f>
        <v>617.72299999999996</v>
      </c>
      <c r="F18" s="31">
        <f>'Electric lighting'!$G18+'Overcast Sky'!F18</f>
        <v>597.65830000000005</v>
      </c>
      <c r="G18" s="31">
        <f>'Electric lighting'!$G18+'Overcast Sky'!G18</f>
        <v>604.12239999999997</v>
      </c>
      <c r="H18" s="31">
        <f>'Electric lighting'!$G18+'Overcast Sky'!H18</f>
        <v>526.1155</v>
      </c>
      <c r="I18" s="31">
        <f>'Electric lighting'!$G18+'Overcast Sky'!I18</f>
        <v>489.13589999999999</v>
      </c>
      <c r="J18" s="31">
        <f>'Electric lighting'!$G18+'Overcast Sky'!J18</f>
        <v>426.11682999999999</v>
      </c>
      <c r="K18" s="31">
        <f>'Electric lighting'!$G18+'Overcast Sky'!K18</f>
        <v>408.8</v>
      </c>
      <c r="L18" s="31">
        <f>'Electric lighting'!$G18+'Overcast Sky'!L18</f>
        <v>606.8904</v>
      </c>
      <c r="M18" s="31">
        <f>'Electric lighting'!$G18+'Overcast Sky'!M18</f>
        <v>747.32220000000007</v>
      </c>
      <c r="N18" s="31">
        <f>'Electric lighting'!$G18+'Overcast Sky'!N18</f>
        <v>883.1028</v>
      </c>
      <c r="O18" s="31">
        <f>'Electric lighting'!$G18+'Overcast Sky'!O18</f>
        <v>989.76060000000007</v>
      </c>
      <c r="P18" s="31">
        <f>'Electric lighting'!$G18+'Overcast Sky'!P18</f>
        <v>926.32220000000007</v>
      </c>
      <c r="Q18" s="31">
        <f>'Electric lighting'!$G18+'Overcast Sky'!Q18</f>
        <v>943.62100000000009</v>
      </c>
      <c r="R18" s="31">
        <f>'Electric lighting'!$G18+'Overcast Sky'!R18</f>
        <v>918.58410000000003</v>
      </c>
      <c r="S18" s="31">
        <f>'Electric lighting'!$G18+'Overcast Sky'!S18</f>
        <v>873.8664</v>
      </c>
      <c r="T18" s="31">
        <f>'Electric lighting'!$G18+'Overcast Sky'!T18</f>
        <v>660.88930000000005</v>
      </c>
      <c r="U18" s="31">
        <f>'Electric lighting'!$G18+'Overcast Sky'!U18</f>
        <v>488.43304999999998</v>
      </c>
      <c r="V18" s="31">
        <f>'Electric lighting'!$G18+'Overcast Sky'!V18</f>
        <v>748.56799999999998</v>
      </c>
      <c r="W18" s="31">
        <f>'Electric lighting'!$G18+'Overcast Sky'!W18</f>
        <v>890.33590000000004</v>
      </c>
      <c r="X18" s="31">
        <f>'Electric lighting'!$G18+'Overcast Sky'!X18</f>
        <v>939.17990000000009</v>
      </c>
      <c r="Y18" s="31">
        <f>'Electric lighting'!$G18+'Overcast Sky'!Y18</f>
        <v>1350.4669000000001</v>
      </c>
      <c r="Z18" s="31">
        <f>'Electric lighting'!$G18+'Overcast Sky'!Z18</f>
        <v>1289.9350999999999</v>
      </c>
      <c r="AA18" s="31">
        <f>'Electric lighting'!$G18+'Overcast Sky'!AA18</f>
        <v>1331.9901</v>
      </c>
      <c r="AB18" s="31">
        <f>'Electric lighting'!$G18+'Overcast Sky'!AB18</f>
        <v>1579.4939999999999</v>
      </c>
      <c r="AC18" s="31">
        <f>'Electric lighting'!$G18+'Overcast Sky'!AC18</f>
        <v>1296.7906</v>
      </c>
      <c r="AD18" s="31">
        <f>'Electric lighting'!$G18+'Overcast Sky'!AD18</f>
        <v>1071.1218000000001</v>
      </c>
      <c r="AE18" s="31">
        <f>'Electric lighting'!$G18+'Overcast Sky'!AE18</f>
        <v>821.17550000000006</v>
      </c>
    </row>
    <row r="19" spans="1:31" x14ac:dyDescent="0.3">
      <c r="A19" s="73" t="s">
        <v>20</v>
      </c>
      <c r="B19" s="31">
        <f>'Electric lighting'!$G19+'Overcast Sky'!B19</f>
        <v>398.15508999999997</v>
      </c>
      <c r="C19" s="31">
        <f>'Electric lighting'!$G19+'Overcast Sky'!C19</f>
        <v>438.19824</v>
      </c>
      <c r="D19" s="31">
        <f>'Electric lighting'!$G19+'Overcast Sky'!D19</f>
        <v>474.53021999999999</v>
      </c>
      <c r="E19" s="31">
        <f>'Electric lighting'!$G19+'Overcast Sky'!E19</f>
        <v>505.27379999999999</v>
      </c>
      <c r="F19" s="31">
        <f>'Electric lighting'!$G19+'Overcast Sky'!F19</f>
        <v>511.89019999999999</v>
      </c>
      <c r="G19" s="31">
        <f>'Electric lighting'!$G19+'Overcast Sky'!G19</f>
        <v>506.94029999999998</v>
      </c>
      <c r="H19" s="31">
        <f>'Electric lighting'!$G19+'Overcast Sky'!H19</f>
        <v>486.70299999999997</v>
      </c>
      <c r="I19" s="31">
        <f>'Electric lighting'!$G19+'Overcast Sky'!I19</f>
        <v>429.09519999999998</v>
      </c>
      <c r="J19" s="31">
        <f>'Electric lighting'!$G19+'Overcast Sky'!J19</f>
        <v>393.33769000000001</v>
      </c>
      <c r="K19" s="31">
        <f>'Electric lighting'!$G19+'Overcast Sky'!K19</f>
        <v>381.7</v>
      </c>
      <c r="L19" s="31">
        <f>'Electric lighting'!$G19+'Overcast Sky'!L19</f>
        <v>495.6121</v>
      </c>
      <c r="M19" s="31">
        <f>'Electric lighting'!$G19+'Overcast Sky'!M19</f>
        <v>607.36109999999996</v>
      </c>
      <c r="N19" s="31">
        <f>'Electric lighting'!$G19+'Overcast Sky'!N19</f>
        <v>688.83459999999991</v>
      </c>
      <c r="O19" s="31">
        <f>'Electric lighting'!$G19+'Overcast Sky'!O19</f>
        <v>779.27099999999996</v>
      </c>
      <c r="P19" s="31">
        <f>'Electric lighting'!$G19+'Overcast Sky'!P19</f>
        <v>765.03510000000006</v>
      </c>
      <c r="Q19" s="31">
        <f>'Electric lighting'!$G19+'Overcast Sky'!Q19</f>
        <v>736.42589999999996</v>
      </c>
      <c r="R19" s="31">
        <f>'Electric lighting'!$G19+'Overcast Sky'!R19</f>
        <v>751.45429999999999</v>
      </c>
      <c r="S19" s="31">
        <f>'Electric lighting'!$G19+'Overcast Sky'!S19</f>
        <v>601.56349999999998</v>
      </c>
      <c r="T19" s="31">
        <f>'Electric lighting'!$G19+'Overcast Sky'!T19</f>
        <v>572.54110000000003</v>
      </c>
      <c r="U19" s="31">
        <f>'Electric lighting'!$G19+'Overcast Sky'!U19</f>
        <v>430.66660999999999</v>
      </c>
      <c r="V19" s="31">
        <f>'Electric lighting'!$G19+'Overcast Sky'!V19</f>
        <v>573.13679999999999</v>
      </c>
      <c r="W19" s="31">
        <f>'Electric lighting'!$G19+'Overcast Sky'!W19</f>
        <v>723.75040000000001</v>
      </c>
      <c r="X19" s="31">
        <f>'Electric lighting'!$G19+'Overcast Sky'!X19</f>
        <v>808.24689999999998</v>
      </c>
      <c r="Y19" s="31">
        <f>'Electric lighting'!$G19+'Overcast Sky'!Y19</f>
        <v>955.55400000000009</v>
      </c>
      <c r="Z19" s="31">
        <f>'Electric lighting'!$G19+'Overcast Sky'!Z19</f>
        <v>1014.7424000000001</v>
      </c>
      <c r="AA19" s="31">
        <f>'Electric lighting'!$G19+'Overcast Sky'!AA19</f>
        <v>1130.3904</v>
      </c>
      <c r="AB19" s="31">
        <f>'Electric lighting'!$G19+'Overcast Sky'!AB19</f>
        <v>1032.7806</v>
      </c>
      <c r="AC19" s="31">
        <f>'Electric lighting'!$G19+'Overcast Sky'!AC19</f>
        <v>884.71900000000005</v>
      </c>
      <c r="AD19" s="31">
        <f>'Electric lighting'!$G19+'Overcast Sky'!AD19</f>
        <v>868.16229999999996</v>
      </c>
      <c r="AE19" s="31">
        <f>'Electric lighting'!$G19+'Overcast Sky'!AE19</f>
        <v>734.55199999999991</v>
      </c>
    </row>
    <row r="20" spans="1:31" x14ac:dyDescent="0.3">
      <c r="A20" s="73" t="s">
        <v>21</v>
      </c>
      <c r="B20" s="31">
        <f>'Electric lighting'!$G20+'Overcast Sky'!B20</f>
        <v>375.31987999999996</v>
      </c>
      <c r="C20" s="31">
        <f>'Electric lighting'!$G20+'Overcast Sky'!C20</f>
        <v>413.66336999999999</v>
      </c>
      <c r="D20" s="31">
        <f>'Electric lighting'!$G20+'Overcast Sky'!D20</f>
        <v>444.62513999999999</v>
      </c>
      <c r="E20" s="31">
        <f>'Electric lighting'!$G20+'Overcast Sky'!E20</f>
        <v>439.94883999999996</v>
      </c>
      <c r="F20" s="31">
        <f>'Electric lighting'!$G20+'Overcast Sky'!F20</f>
        <v>459.47246999999999</v>
      </c>
      <c r="G20" s="31">
        <f>'Electric lighting'!$G20+'Overcast Sky'!G20</f>
        <v>468.37419999999997</v>
      </c>
      <c r="H20" s="31">
        <f>'Electric lighting'!$G20+'Overcast Sky'!H20</f>
        <v>433.76873000000001</v>
      </c>
      <c r="I20" s="31">
        <f>'Electric lighting'!$G20+'Overcast Sky'!I20</f>
        <v>396.20578999999998</v>
      </c>
      <c r="J20" s="31">
        <f>'Electric lighting'!$G20+'Overcast Sky'!J20</f>
        <v>373.42287899999997</v>
      </c>
      <c r="K20" s="31">
        <f>'Electric lighting'!$G20+'Overcast Sky'!K20</f>
        <v>363.9</v>
      </c>
      <c r="L20" s="31">
        <f>'Electric lighting'!$G20+'Overcast Sky'!L20</f>
        <v>457.52779999999996</v>
      </c>
      <c r="M20" s="31">
        <f>'Electric lighting'!$G20+'Overcast Sky'!M20</f>
        <v>530.89080000000001</v>
      </c>
      <c r="N20" s="31">
        <f>'Electric lighting'!$G20+'Overcast Sky'!N20</f>
        <v>547.11239999999998</v>
      </c>
      <c r="O20" s="31">
        <f>'Electric lighting'!$G20+'Overcast Sky'!O20</f>
        <v>607.28839999999991</v>
      </c>
      <c r="P20" s="31">
        <f>'Electric lighting'!$G20+'Overcast Sky'!P20</f>
        <v>641.37459999999999</v>
      </c>
      <c r="Q20" s="31">
        <f>'Electric lighting'!$G20+'Overcast Sky'!Q20</f>
        <v>700.06639999999993</v>
      </c>
      <c r="R20" s="31">
        <f>'Electric lighting'!$G20+'Overcast Sky'!R20</f>
        <v>553.02269999999999</v>
      </c>
      <c r="S20" s="31">
        <f>'Electric lighting'!$G20+'Overcast Sky'!S20</f>
        <v>566.59010000000001</v>
      </c>
      <c r="T20" s="31">
        <f>'Electric lighting'!$G20+'Overcast Sky'!T20</f>
        <v>461.81336999999996</v>
      </c>
      <c r="U20" s="31">
        <f>'Electric lighting'!$G20+'Overcast Sky'!U20</f>
        <v>408.72206</v>
      </c>
      <c r="V20" s="31">
        <f>'Electric lighting'!$G20+'Overcast Sky'!V20</f>
        <v>505.72519999999997</v>
      </c>
      <c r="W20" s="31">
        <f>'Electric lighting'!$G20+'Overcast Sky'!W20</f>
        <v>627.596</v>
      </c>
      <c r="X20" s="31">
        <f>'Electric lighting'!$G20+'Overcast Sky'!X20</f>
        <v>777.92259999999999</v>
      </c>
      <c r="Y20" s="31">
        <f>'Electric lighting'!$G20+'Overcast Sky'!Y20</f>
        <v>784.79250000000002</v>
      </c>
      <c r="Z20" s="31">
        <f>'Electric lighting'!$G20+'Overcast Sky'!Z20</f>
        <v>796.39300000000003</v>
      </c>
      <c r="AA20" s="31">
        <f>'Electric lighting'!$G20+'Overcast Sky'!AA20</f>
        <v>915.46849999999995</v>
      </c>
      <c r="AB20" s="31">
        <f>'Electric lighting'!$G20+'Overcast Sky'!AB20</f>
        <v>852.92629999999997</v>
      </c>
      <c r="AC20" s="31">
        <f>'Electric lighting'!$G20+'Overcast Sky'!AC20</f>
        <v>810.31870000000004</v>
      </c>
      <c r="AD20" s="31">
        <f>'Electric lighting'!$G20+'Overcast Sky'!AD20</f>
        <v>573.00450000000001</v>
      </c>
      <c r="AE20" s="31">
        <f>'Electric lighting'!$G20+'Overcast Sky'!AE20</f>
        <v>632.54899999999998</v>
      </c>
    </row>
    <row r="21" spans="1:31" x14ac:dyDescent="0.3">
      <c r="A21" s="73" t="s">
        <v>22</v>
      </c>
      <c r="B21" s="31">
        <f>'Electric lighting'!$G21+'Overcast Sky'!B21</f>
        <v>365.94930499999998</v>
      </c>
      <c r="C21" s="31">
        <f>'Electric lighting'!$G21+'Overcast Sky'!C21</f>
        <v>393.95657999999997</v>
      </c>
      <c r="D21" s="31">
        <f>'Electric lighting'!$G21+'Overcast Sky'!D21</f>
        <v>424.51767000000001</v>
      </c>
      <c r="E21" s="31">
        <f>'Electric lighting'!$G21+'Overcast Sky'!E21</f>
        <v>421.00101999999998</v>
      </c>
      <c r="F21" s="31">
        <f>'Electric lighting'!$G21+'Overcast Sky'!F21</f>
        <v>424.39990999999998</v>
      </c>
      <c r="G21" s="31">
        <f>'Electric lighting'!$G21+'Overcast Sky'!G21</f>
        <v>414.18531999999999</v>
      </c>
      <c r="H21" s="31">
        <f>'Electric lighting'!$G21+'Overcast Sky'!H21</f>
        <v>415.98242999999997</v>
      </c>
      <c r="I21" s="31">
        <f>'Electric lighting'!$G21+'Overcast Sky'!I21</f>
        <v>378.61644999999999</v>
      </c>
      <c r="J21" s="31">
        <f>'Electric lighting'!$G21+'Overcast Sky'!J21</f>
        <v>365.37169499999999</v>
      </c>
      <c r="K21" s="31">
        <f>'Electric lighting'!$G21+'Overcast Sky'!K21</f>
        <v>358.2</v>
      </c>
      <c r="L21" s="31">
        <f>'Electric lighting'!$G21+'Overcast Sky'!L21</f>
        <v>445.89968999999996</v>
      </c>
      <c r="M21" s="31">
        <f>'Electric lighting'!$G21+'Overcast Sky'!M21</f>
        <v>436.94995</v>
      </c>
      <c r="N21" s="31">
        <f>'Electric lighting'!$G21+'Overcast Sky'!N21</f>
        <v>513.02850000000001</v>
      </c>
      <c r="O21" s="31">
        <f>'Electric lighting'!$G21+'Overcast Sky'!O21</f>
        <v>515.08190000000002</v>
      </c>
      <c r="P21" s="31">
        <f>'Electric lighting'!$G21+'Overcast Sky'!P21</f>
        <v>555.08349999999996</v>
      </c>
      <c r="Q21" s="31">
        <f>'Electric lighting'!$G21+'Overcast Sky'!Q21</f>
        <v>538.22019999999998</v>
      </c>
      <c r="R21" s="31">
        <f>'Electric lighting'!$G21+'Overcast Sky'!R21</f>
        <v>558.85789999999997</v>
      </c>
      <c r="S21" s="31">
        <f>'Electric lighting'!$G21+'Overcast Sky'!S21</f>
        <v>520.07510000000002</v>
      </c>
      <c r="T21" s="31">
        <f>'Electric lighting'!$G21+'Overcast Sky'!T21</f>
        <v>442.55516</v>
      </c>
      <c r="U21" s="31">
        <f>'Electric lighting'!$G21+'Overcast Sky'!U21</f>
        <v>395.50362999999999</v>
      </c>
      <c r="V21" s="31">
        <f>'Electric lighting'!$G21+'Overcast Sky'!V21</f>
        <v>475.17320000000001</v>
      </c>
      <c r="W21" s="31">
        <f>'Electric lighting'!$G21+'Overcast Sky'!W21</f>
        <v>503.2654</v>
      </c>
      <c r="X21" s="31">
        <f>'Electric lighting'!$G21+'Overcast Sky'!X21</f>
        <v>570.84760000000006</v>
      </c>
      <c r="Y21" s="31">
        <f>'Electric lighting'!$G21+'Overcast Sky'!Y21</f>
        <v>707.89850000000001</v>
      </c>
      <c r="Z21" s="31">
        <f>'Electric lighting'!$G21+'Overcast Sky'!Z21</f>
        <v>732.81200000000001</v>
      </c>
      <c r="AA21" s="31">
        <f>'Electric lighting'!$G21+'Overcast Sky'!AA21</f>
        <v>627.02119999999991</v>
      </c>
      <c r="AB21" s="31">
        <f>'Electric lighting'!$G21+'Overcast Sky'!AB21</f>
        <v>690.51089999999999</v>
      </c>
      <c r="AC21" s="31">
        <f>'Electric lighting'!$G21+'Overcast Sky'!AC21</f>
        <v>647.31349999999998</v>
      </c>
      <c r="AD21" s="31">
        <f>'Electric lighting'!$G21+'Overcast Sky'!AD21</f>
        <v>566.61649999999997</v>
      </c>
      <c r="AE21" s="31">
        <f>'Electric lighting'!$G21+'Overcast Sky'!AE21</f>
        <v>505.11869999999999</v>
      </c>
    </row>
    <row r="22" spans="1:31" x14ac:dyDescent="0.3">
      <c r="A22" s="73" t="s">
        <v>23</v>
      </c>
      <c r="B22" s="31">
        <f>'Electric lighting'!$G22+'Overcast Sky'!B22</f>
        <v>347.50214399999999</v>
      </c>
      <c r="C22" s="31">
        <f>'Electric lighting'!$G22+'Overcast Sky'!C22</f>
        <v>366.19078999999999</v>
      </c>
      <c r="D22" s="31">
        <f>'Electric lighting'!$G22+'Overcast Sky'!D22</f>
        <v>384.24565000000001</v>
      </c>
      <c r="E22" s="31">
        <f>'Electric lighting'!$G22+'Overcast Sky'!E22</f>
        <v>398.07607999999999</v>
      </c>
      <c r="F22" s="31">
        <f>'Electric lighting'!$G22+'Overcast Sky'!F22</f>
        <v>403.17826000000002</v>
      </c>
      <c r="G22" s="31">
        <f>'Electric lighting'!$G22+'Overcast Sky'!G22</f>
        <v>398.62484000000001</v>
      </c>
      <c r="H22" s="31">
        <f>'Electric lighting'!$G22+'Overcast Sky'!H22</f>
        <v>386.45749999999998</v>
      </c>
      <c r="I22" s="31">
        <f>'Electric lighting'!$G22+'Overcast Sky'!I22</f>
        <v>366.72465999999997</v>
      </c>
      <c r="J22" s="31">
        <f>'Electric lighting'!$G22+'Overcast Sky'!J22</f>
        <v>348.78287899999998</v>
      </c>
      <c r="K22" s="31">
        <f>'Electric lighting'!$G22+'Overcast Sky'!K22</f>
        <v>342.5</v>
      </c>
      <c r="L22" s="31">
        <f>'Electric lighting'!$G22+'Overcast Sky'!L22</f>
        <v>418.06173999999999</v>
      </c>
      <c r="M22" s="31">
        <f>'Electric lighting'!$G22+'Overcast Sky'!M22</f>
        <v>437.04892999999998</v>
      </c>
      <c r="N22" s="31">
        <f>'Electric lighting'!$G22+'Overcast Sky'!N22</f>
        <v>456.19830000000002</v>
      </c>
      <c r="O22" s="31">
        <f>'Electric lighting'!$G22+'Overcast Sky'!O22</f>
        <v>589.47029999999995</v>
      </c>
      <c r="P22" s="31">
        <f>'Electric lighting'!$G22+'Overcast Sky'!P22</f>
        <v>483.42099999999999</v>
      </c>
      <c r="Q22" s="31">
        <f>'Electric lighting'!$G22+'Overcast Sky'!Q22</f>
        <v>513.75720000000001</v>
      </c>
      <c r="R22" s="31">
        <f>'Electric lighting'!$G22+'Overcast Sky'!R22</f>
        <v>475.42079999999999</v>
      </c>
      <c r="S22" s="31">
        <f>'Electric lighting'!$G22+'Overcast Sky'!S22</f>
        <v>454.77300000000002</v>
      </c>
      <c r="T22" s="31">
        <f>'Electric lighting'!$G22+'Overcast Sky'!T22</f>
        <v>424.07918999999998</v>
      </c>
      <c r="U22" s="31">
        <f>'Electric lighting'!$G22+'Overcast Sky'!U22</f>
        <v>371.76522999999997</v>
      </c>
      <c r="V22" s="31">
        <f>'Electric lighting'!$G22+'Overcast Sky'!V22</f>
        <v>432.57073000000003</v>
      </c>
      <c r="W22" s="31">
        <f>'Electric lighting'!$G22+'Overcast Sky'!W22</f>
        <v>461.25799999999998</v>
      </c>
      <c r="X22" s="31">
        <f>'Electric lighting'!$G22+'Overcast Sky'!X22</f>
        <v>486.02049999999997</v>
      </c>
      <c r="Y22" s="31">
        <f>'Electric lighting'!$G22+'Overcast Sky'!Y22</f>
        <v>580.6721</v>
      </c>
      <c r="Z22" s="31">
        <f>'Electric lighting'!$G22+'Overcast Sky'!Z22</f>
        <v>617.17689999999993</v>
      </c>
      <c r="AA22" s="31">
        <f>'Electric lighting'!$G22+'Overcast Sky'!AA22</f>
        <v>663.33979999999997</v>
      </c>
      <c r="AB22" s="31">
        <f>'Electric lighting'!$G22+'Overcast Sky'!AB22</f>
        <v>607.56299999999999</v>
      </c>
      <c r="AC22" s="31">
        <f>'Electric lighting'!$G22+'Overcast Sky'!AC22</f>
        <v>571.15940000000001</v>
      </c>
      <c r="AD22" s="31">
        <f>'Electric lighting'!$G22+'Overcast Sky'!AD22</f>
        <v>582.16579999999999</v>
      </c>
      <c r="AE22" s="31">
        <f>'Electric lighting'!$G22+'Overcast Sky'!AE22</f>
        <v>498.55179999999996</v>
      </c>
    </row>
    <row r="23" spans="1:31" x14ac:dyDescent="0.3">
      <c r="A23" s="73" t="s">
        <v>26</v>
      </c>
      <c r="B23" s="31">
        <f>'Electric lighting'!$G23+'Overcast Sky'!B23</f>
        <v>472.39819</v>
      </c>
      <c r="C23" s="31">
        <f>'Electric lighting'!$G23+'Overcast Sky'!C23</f>
        <v>669.86120000000005</v>
      </c>
      <c r="D23" s="31">
        <f>'Electric lighting'!$G23+'Overcast Sky'!D23</f>
        <v>766.14609999999993</v>
      </c>
      <c r="E23" s="31">
        <f>'Electric lighting'!$G23+'Overcast Sky'!E23</f>
        <v>924.08770000000004</v>
      </c>
      <c r="F23" s="31">
        <f>'Electric lighting'!$G23+'Overcast Sky'!F23</f>
        <v>1049.8033</v>
      </c>
      <c r="G23" s="31">
        <f>'Electric lighting'!$G23+'Overcast Sky'!G23</f>
        <v>954.03099999999995</v>
      </c>
      <c r="H23" s="31">
        <f>'Electric lighting'!$G23+'Overcast Sky'!H23</f>
        <v>859.04240000000004</v>
      </c>
      <c r="I23" s="31">
        <f>'Electric lighting'!$G23+'Overcast Sky'!I23</f>
        <v>677.60839999999996</v>
      </c>
      <c r="J23" s="31">
        <f>'Electric lighting'!$G23+'Overcast Sky'!J23</f>
        <v>476.24212999999997</v>
      </c>
      <c r="K23" s="31">
        <f>'Electric lighting'!$G23+'Overcast Sky'!K23</f>
        <v>426.2</v>
      </c>
      <c r="L23" s="31">
        <f>'Electric lighting'!$G23+'Overcast Sky'!L23</f>
        <v>992.74060000000009</v>
      </c>
      <c r="M23" s="31">
        <f>'Electric lighting'!$G23+'Overcast Sky'!M23</f>
        <v>1368.5825</v>
      </c>
      <c r="N23" s="31">
        <f>'Electric lighting'!$G23+'Overcast Sky'!N23</f>
        <v>1658.9840000000002</v>
      </c>
      <c r="O23" s="31">
        <f>'Electric lighting'!$G23+'Overcast Sky'!O23</f>
        <v>1927.6490000000001</v>
      </c>
      <c r="P23" s="31">
        <f>'Electric lighting'!$G23+'Overcast Sky'!P23</f>
        <v>1872.9929999999999</v>
      </c>
      <c r="Q23" s="31">
        <f>'Electric lighting'!$G23+'Overcast Sky'!Q23</f>
        <v>2000.1690000000001</v>
      </c>
      <c r="R23" s="31">
        <f>'Electric lighting'!$G23+'Overcast Sky'!R23</f>
        <v>1616.28</v>
      </c>
      <c r="S23" s="31">
        <f>'Electric lighting'!$G23+'Overcast Sky'!S23</f>
        <v>1596.538</v>
      </c>
      <c r="T23" s="31">
        <f>'Electric lighting'!$G23+'Overcast Sky'!T23</f>
        <v>1144.3788</v>
      </c>
      <c r="U23" s="31">
        <f>'Electric lighting'!$G23+'Overcast Sky'!U23</f>
        <v>670.37729999999999</v>
      </c>
      <c r="V23" s="31">
        <f>'Electric lighting'!$G23+'Overcast Sky'!V23</f>
        <v>1368.231</v>
      </c>
      <c r="W23" s="31">
        <f>'Electric lighting'!$G23+'Overcast Sky'!W23</f>
        <v>1412.0777</v>
      </c>
      <c r="X23" s="31">
        <f>'Electric lighting'!$G23+'Overcast Sky'!X23</f>
        <v>2294.181</v>
      </c>
      <c r="Y23" s="31">
        <f>'Electric lighting'!$G23+'Overcast Sky'!Y23</f>
        <v>2309.8759999999997</v>
      </c>
      <c r="Z23" s="31">
        <f>'Electric lighting'!$G23+'Overcast Sky'!Z23</f>
        <v>3052.87</v>
      </c>
      <c r="AA23" s="31">
        <f>'Electric lighting'!$G23+'Overcast Sky'!AA23</f>
        <v>3045.9159999999997</v>
      </c>
      <c r="AB23" s="31">
        <f>'Electric lighting'!$G23+'Overcast Sky'!AB23</f>
        <v>2822.7959999999998</v>
      </c>
      <c r="AC23" s="31">
        <f>'Electric lighting'!$G23+'Overcast Sky'!AC23</f>
        <v>3103.7539999999999</v>
      </c>
      <c r="AD23" s="31">
        <f>'Electric lighting'!$G23+'Overcast Sky'!AD23</f>
        <v>2205.7219999999998</v>
      </c>
      <c r="AE23" s="31">
        <f>'Electric lighting'!$G23+'Overcast Sky'!AE23</f>
        <v>1845.607</v>
      </c>
    </row>
    <row r="24" spans="1:31" ht="15" thickBot="1" x14ac:dyDescent="0.35">
      <c r="A24" s="75" t="s">
        <v>27</v>
      </c>
      <c r="B24" s="31">
        <f>'Electric lighting'!$G24+'Overcast Sky'!B24</f>
        <v>475.12670000000003</v>
      </c>
      <c r="C24" s="31">
        <f>'Electric lighting'!$G24+'Overcast Sky'!C24</f>
        <v>549.14094999999998</v>
      </c>
      <c r="D24" s="31">
        <f>'Electric lighting'!$G24+'Overcast Sky'!D24</f>
        <v>637.35130000000004</v>
      </c>
      <c r="E24" s="31">
        <f>'Electric lighting'!$G24+'Overcast Sky'!E24</f>
        <v>718.15170000000001</v>
      </c>
      <c r="F24" s="31">
        <f>'Electric lighting'!$G24+'Overcast Sky'!F24</f>
        <v>748.38819999999998</v>
      </c>
      <c r="G24" s="31">
        <f>'Electric lighting'!$G24+'Overcast Sky'!G24</f>
        <v>729.13149999999996</v>
      </c>
      <c r="H24" s="31">
        <f>'Electric lighting'!$G24+'Overcast Sky'!H24</f>
        <v>623.18949999999995</v>
      </c>
      <c r="I24" s="31">
        <f>'Electric lighting'!$G24+'Overcast Sky'!I24</f>
        <v>547.47901999999999</v>
      </c>
      <c r="J24" s="31">
        <f>'Electric lighting'!$G24+'Overcast Sky'!J24</f>
        <v>471.85374999999999</v>
      </c>
      <c r="K24" s="31">
        <f>'Electric lighting'!$G24+'Overcast Sky'!K24</f>
        <v>453.3</v>
      </c>
      <c r="L24" s="31">
        <f>'Electric lighting'!$G24+'Overcast Sky'!L24</f>
        <v>732.17599999999993</v>
      </c>
      <c r="M24" s="31">
        <f>'Electric lighting'!$G24+'Overcast Sky'!M24</f>
        <v>844.25369999999998</v>
      </c>
      <c r="N24" s="31">
        <f>'Electric lighting'!$G24+'Overcast Sky'!N24</f>
        <v>994.78899999999999</v>
      </c>
      <c r="O24" s="31">
        <f>'Electric lighting'!$G24+'Overcast Sky'!O24</f>
        <v>1135.6671000000001</v>
      </c>
      <c r="P24" s="31">
        <f>'Electric lighting'!$G24+'Overcast Sky'!P24</f>
        <v>1144.9012</v>
      </c>
      <c r="Q24" s="31">
        <f>'Electric lighting'!$G24+'Overcast Sky'!Q24</f>
        <v>1224.9407000000001</v>
      </c>
      <c r="R24" s="31">
        <f>'Electric lighting'!$G24+'Overcast Sky'!R24</f>
        <v>1116.7872</v>
      </c>
      <c r="S24" s="31">
        <f>'Electric lighting'!$G24+'Overcast Sky'!S24</f>
        <v>925.30819999999994</v>
      </c>
      <c r="T24" s="31">
        <f>'Electric lighting'!$G24+'Overcast Sky'!T24</f>
        <v>777.21039999999994</v>
      </c>
      <c r="U24" s="31">
        <f>'Electric lighting'!$G24+'Overcast Sky'!U24</f>
        <v>563.26739999999995</v>
      </c>
      <c r="V24" s="31">
        <f>'Electric lighting'!$G24+'Overcast Sky'!V24</f>
        <v>758.92039999999997</v>
      </c>
      <c r="W24" s="31">
        <f>'Electric lighting'!$G24+'Overcast Sky'!W24</f>
        <v>990.13670000000002</v>
      </c>
      <c r="X24" s="31">
        <f>'Electric lighting'!$G24+'Overcast Sky'!X24</f>
        <v>1097.3867</v>
      </c>
      <c r="Y24" s="31">
        <f>'Electric lighting'!$G24+'Overcast Sky'!Y24</f>
        <v>1637.184</v>
      </c>
      <c r="Z24" s="31">
        <f>'Electric lighting'!$G24+'Overcast Sky'!Z24</f>
        <v>1591.4939999999999</v>
      </c>
      <c r="AA24" s="31">
        <f>'Electric lighting'!$G24+'Overcast Sky'!AA24</f>
        <v>1930.818</v>
      </c>
      <c r="AB24" s="31">
        <f>'Electric lighting'!$G24+'Overcast Sky'!AB24</f>
        <v>1552.1109999999999</v>
      </c>
      <c r="AC24" s="31">
        <f>'Electric lighting'!$G24+'Overcast Sky'!AC24</f>
        <v>1388.3190999999999</v>
      </c>
      <c r="AD24" s="31">
        <f>'Electric lighting'!$G24+'Overcast Sky'!AD24</f>
        <v>1214.2257</v>
      </c>
      <c r="AE24" s="31">
        <f>'Electric lighting'!$G24+'Overcast Sky'!AE24</f>
        <v>1034.8434999999999</v>
      </c>
    </row>
    <row r="25" spans="1:31" ht="15" thickTop="1" x14ac:dyDescent="0.3">
      <c r="A25" s="74" t="s">
        <v>28</v>
      </c>
      <c r="B25" s="31">
        <f>'Electric lighting'!$G25+'Overcast Sky'!B25</f>
        <v>460.28784000000002</v>
      </c>
      <c r="C25" s="31">
        <f>'Electric lighting'!$G25+'Overcast Sky'!C25</f>
        <v>520.25466000000006</v>
      </c>
      <c r="D25" s="31">
        <f>'Electric lighting'!$G25+'Overcast Sky'!D25</f>
        <v>581.68529999999998</v>
      </c>
      <c r="E25" s="31">
        <f>'Electric lighting'!$G25+'Overcast Sky'!E25</f>
        <v>655.92460000000005</v>
      </c>
      <c r="F25" s="31">
        <f>'Electric lighting'!$G25+'Overcast Sky'!F25</f>
        <v>614.64139999999998</v>
      </c>
      <c r="G25" s="31">
        <f>'Electric lighting'!$G25+'Overcast Sky'!G25</f>
        <v>643.24990000000003</v>
      </c>
      <c r="H25" s="31">
        <f>'Electric lighting'!$G25+'Overcast Sky'!H25</f>
        <v>558.84440000000006</v>
      </c>
      <c r="I25" s="31">
        <f>'Electric lighting'!$G25+'Overcast Sky'!I25</f>
        <v>504.78946000000002</v>
      </c>
      <c r="J25" s="31">
        <f>'Electric lighting'!$G25+'Overcast Sky'!J25</f>
        <v>460.56795</v>
      </c>
      <c r="K25" s="31">
        <f>'Electric lighting'!$G25+'Overcast Sky'!K25</f>
        <v>444.6</v>
      </c>
      <c r="L25" s="31">
        <f>'Electric lighting'!$G25+'Overcast Sky'!L25</f>
        <v>644.3741</v>
      </c>
      <c r="M25" s="31">
        <f>'Electric lighting'!$G25+'Overcast Sky'!M25</f>
        <v>718.18550000000005</v>
      </c>
      <c r="N25" s="31">
        <f>'Electric lighting'!$G25+'Overcast Sky'!N25</f>
        <v>801.577</v>
      </c>
      <c r="O25" s="31">
        <f>'Electric lighting'!$G25+'Overcast Sky'!O25</f>
        <v>964.55640000000005</v>
      </c>
      <c r="P25" s="31">
        <f>'Electric lighting'!$G25+'Overcast Sky'!P25</f>
        <v>972.27319999999997</v>
      </c>
      <c r="Q25" s="31">
        <f>'Electric lighting'!$G25+'Overcast Sky'!Q25</f>
        <v>932.10180000000003</v>
      </c>
      <c r="R25" s="31">
        <f>'Electric lighting'!$G25+'Overcast Sky'!R25</f>
        <v>872.77780000000007</v>
      </c>
      <c r="S25" s="31">
        <f>'Electric lighting'!$G25+'Overcast Sky'!S25</f>
        <v>880.4117</v>
      </c>
      <c r="T25" s="31">
        <f>'Electric lighting'!$G25+'Overcast Sky'!T25</f>
        <v>639.08550000000002</v>
      </c>
      <c r="U25" s="31">
        <f>'Electric lighting'!$G25+'Overcast Sky'!U25</f>
        <v>524.77651000000003</v>
      </c>
      <c r="V25" s="31">
        <f>'Electric lighting'!$G25+'Overcast Sky'!V25</f>
        <v>759.50330000000008</v>
      </c>
      <c r="W25" s="31">
        <f>'Electric lighting'!$G25+'Overcast Sky'!W25</f>
        <v>831.00340000000006</v>
      </c>
      <c r="X25" s="31">
        <f>'Electric lighting'!$G25+'Overcast Sky'!X25</f>
        <v>942.87120000000004</v>
      </c>
      <c r="Y25" s="31">
        <f>'Electric lighting'!$G25+'Overcast Sky'!Y25</f>
        <v>1127.6545000000001</v>
      </c>
      <c r="Z25" s="31">
        <f>'Electric lighting'!$G25+'Overcast Sky'!Z25</f>
        <v>1113.8496</v>
      </c>
      <c r="AA25" s="31">
        <f>'Electric lighting'!$G25+'Overcast Sky'!AA25</f>
        <v>1276.9784</v>
      </c>
      <c r="AB25" s="31">
        <f>'Electric lighting'!$G25+'Overcast Sky'!AB25</f>
        <v>1225.2476000000001</v>
      </c>
      <c r="AC25" s="31">
        <f>'Electric lighting'!$G25+'Overcast Sky'!AC25</f>
        <v>1118.5147999999999</v>
      </c>
      <c r="AD25" s="31">
        <f>'Electric lighting'!$G25+'Overcast Sky'!AD25</f>
        <v>1132.3009000000002</v>
      </c>
      <c r="AE25" s="31">
        <f>'Electric lighting'!$G25+'Overcast Sky'!AE25</f>
        <v>827.03700000000003</v>
      </c>
    </row>
    <row r="26" spans="1:31" x14ac:dyDescent="0.3">
      <c r="A26" s="73" t="s">
        <v>29</v>
      </c>
      <c r="B26" s="31">
        <f>'Electric lighting'!$G26+'Overcast Sky'!B26</f>
        <v>422.43873099999996</v>
      </c>
      <c r="C26" s="31">
        <f>'Electric lighting'!$G26+'Overcast Sky'!C26</f>
        <v>491.16131999999999</v>
      </c>
      <c r="D26" s="31">
        <f>'Electric lighting'!$G26+'Overcast Sky'!D26</f>
        <v>506.01581999999996</v>
      </c>
      <c r="E26" s="31">
        <f>'Electric lighting'!$G26+'Overcast Sky'!E26</f>
        <v>522.79629999999997</v>
      </c>
      <c r="F26" s="31">
        <f>'Electric lighting'!$G26+'Overcast Sky'!F26</f>
        <v>540.78019999999992</v>
      </c>
      <c r="G26" s="31">
        <f>'Electric lighting'!$G26+'Overcast Sky'!G26</f>
        <v>525.14089999999999</v>
      </c>
      <c r="H26" s="31">
        <f>'Electric lighting'!$G26+'Overcast Sky'!H26</f>
        <v>481.43025999999998</v>
      </c>
      <c r="I26" s="31">
        <f>'Electric lighting'!$G26+'Overcast Sky'!I26</f>
        <v>466.74199999999996</v>
      </c>
      <c r="J26" s="31">
        <f>'Electric lighting'!$G26+'Overcast Sky'!J26</f>
        <v>425.88701999999995</v>
      </c>
      <c r="K26" s="31">
        <f>'Electric lighting'!$G26+'Overcast Sky'!K26</f>
        <v>415.4</v>
      </c>
      <c r="L26" s="31">
        <f>'Electric lighting'!$G26+'Overcast Sky'!L26</f>
        <v>550.66629999999998</v>
      </c>
      <c r="M26" s="31">
        <f>'Electric lighting'!$G26+'Overcast Sky'!M26</f>
        <v>605.22769999999991</v>
      </c>
      <c r="N26" s="31">
        <f>'Electric lighting'!$G26+'Overcast Sky'!N26</f>
        <v>702.34529999999995</v>
      </c>
      <c r="O26" s="31">
        <f>'Electric lighting'!$G26+'Overcast Sky'!O26</f>
        <v>812.11590000000001</v>
      </c>
      <c r="P26" s="31">
        <f>'Electric lighting'!$G26+'Overcast Sky'!P26</f>
        <v>738.43740000000003</v>
      </c>
      <c r="Q26" s="31">
        <f>'Electric lighting'!$G26+'Overcast Sky'!Q26</f>
        <v>761.15129999999999</v>
      </c>
      <c r="R26" s="31">
        <f>'Electric lighting'!$G26+'Overcast Sky'!R26</f>
        <v>802.32569999999998</v>
      </c>
      <c r="S26" s="31">
        <f>'Electric lighting'!$G26+'Overcast Sky'!S26</f>
        <v>635.71769999999992</v>
      </c>
      <c r="T26" s="31">
        <f>'Electric lighting'!$G26+'Overcast Sky'!T26</f>
        <v>521.41779999999994</v>
      </c>
      <c r="U26" s="31">
        <f>'Electric lighting'!$G26+'Overcast Sky'!U26</f>
        <v>470.05478999999997</v>
      </c>
      <c r="V26" s="31">
        <f>'Electric lighting'!$G26+'Overcast Sky'!V26</f>
        <v>591.05909999999994</v>
      </c>
      <c r="W26" s="31">
        <f>'Electric lighting'!$G26+'Overcast Sky'!W26</f>
        <v>759.38809999999989</v>
      </c>
      <c r="X26" s="31">
        <f>'Electric lighting'!$G26+'Overcast Sky'!X26</f>
        <v>864.5883</v>
      </c>
      <c r="Y26" s="31">
        <f>'Electric lighting'!$G26+'Overcast Sky'!Y26</f>
        <v>1135.0878</v>
      </c>
      <c r="Z26" s="31">
        <f>'Electric lighting'!$G26+'Overcast Sky'!Z26</f>
        <v>953.97479999999996</v>
      </c>
      <c r="AA26" s="31">
        <f>'Electric lighting'!$G26+'Overcast Sky'!AA26</f>
        <v>1017.655</v>
      </c>
      <c r="AB26" s="31">
        <f>'Electric lighting'!$G26+'Overcast Sky'!AB26</f>
        <v>1047.2170000000001</v>
      </c>
      <c r="AC26" s="31">
        <f>'Electric lighting'!$G26+'Overcast Sky'!AC26</f>
        <v>914.87919999999997</v>
      </c>
      <c r="AD26" s="31">
        <f>'Electric lighting'!$G26+'Overcast Sky'!AD26</f>
        <v>769.96769999999992</v>
      </c>
      <c r="AE26" s="31">
        <f>'Electric lighting'!$G26+'Overcast Sky'!AE26</f>
        <v>734.01229999999998</v>
      </c>
    </row>
    <row r="27" spans="1:31" x14ac:dyDescent="0.3">
      <c r="A27" s="73" t="s">
        <v>30</v>
      </c>
      <c r="B27" s="31">
        <f>'Electric lighting'!$G27+'Overcast Sky'!B27</f>
        <v>393.74409800000001</v>
      </c>
      <c r="C27" s="31">
        <f>'Electric lighting'!$G27+'Overcast Sky'!C27</f>
        <v>420.75416999999999</v>
      </c>
      <c r="D27" s="31">
        <f>'Electric lighting'!$G27+'Overcast Sky'!D27</f>
        <v>445.09174999999999</v>
      </c>
      <c r="E27" s="31">
        <f>'Electric lighting'!$G27+'Overcast Sky'!E27</f>
        <v>500.96010000000001</v>
      </c>
      <c r="F27" s="31">
        <f>'Electric lighting'!$G27+'Overcast Sky'!F27</f>
        <v>484.21507000000003</v>
      </c>
      <c r="G27" s="31">
        <f>'Electric lighting'!$G27+'Overcast Sky'!G27</f>
        <v>481.91511000000003</v>
      </c>
      <c r="H27" s="31">
        <f>'Electric lighting'!$G27+'Overcast Sky'!H27</f>
        <v>450.95639</v>
      </c>
      <c r="I27" s="31">
        <f>'Electric lighting'!$G27+'Overcast Sky'!I27</f>
        <v>413.67695000000003</v>
      </c>
      <c r="J27" s="31">
        <f>'Electric lighting'!$G27+'Overcast Sky'!J27</f>
        <v>392.69720899999999</v>
      </c>
      <c r="K27" s="31">
        <f>'Electric lighting'!$G27+'Overcast Sky'!K27</f>
        <v>384.3</v>
      </c>
      <c r="L27" s="31">
        <f>'Electric lighting'!$G27+'Overcast Sky'!L27</f>
        <v>453.73585000000003</v>
      </c>
      <c r="M27" s="31">
        <f>'Electric lighting'!$G27+'Overcast Sky'!M27</f>
        <v>563.35599999999999</v>
      </c>
      <c r="N27" s="31">
        <f>'Electric lighting'!$G27+'Overcast Sky'!N27</f>
        <v>603.37729999999999</v>
      </c>
      <c r="O27" s="31">
        <f>'Electric lighting'!$G27+'Overcast Sky'!O27</f>
        <v>660.63879999999995</v>
      </c>
      <c r="P27" s="31">
        <f>'Electric lighting'!$G27+'Overcast Sky'!P27</f>
        <v>723.3066</v>
      </c>
      <c r="Q27" s="31">
        <f>'Electric lighting'!$G27+'Overcast Sky'!Q27</f>
        <v>701.16849999999999</v>
      </c>
      <c r="R27" s="31">
        <f>'Electric lighting'!$G27+'Overcast Sky'!R27</f>
        <v>634.20180000000005</v>
      </c>
      <c r="S27" s="31">
        <f>'Electric lighting'!$G27+'Overcast Sky'!S27</f>
        <v>592.49040000000002</v>
      </c>
      <c r="T27" s="31">
        <f>'Electric lighting'!$G27+'Overcast Sky'!T27</f>
        <v>487.93490000000003</v>
      </c>
      <c r="U27" s="31">
        <f>'Electric lighting'!$G27+'Overcast Sky'!U27</f>
        <v>420.46897999999999</v>
      </c>
      <c r="V27" s="31">
        <f>'Electric lighting'!$G27+'Overcast Sky'!V27</f>
        <v>506.25380000000001</v>
      </c>
      <c r="W27" s="31">
        <f>'Electric lighting'!$G27+'Overcast Sky'!W27</f>
        <v>630.3415</v>
      </c>
      <c r="X27" s="31">
        <f>'Electric lighting'!$G27+'Overcast Sky'!X27</f>
        <v>673.2912</v>
      </c>
      <c r="Y27" s="31">
        <f>'Electric lighting'!$G27+'Overcast Sky'!Y27</f>
        <v>788.78399999999999</v>
      </c>
      <c r="Z27" s="31">
        <f>'Electric lighting'!$G27+'Overcast Sky'!Z27</f>
        <v>772.09390000000008</v>
      </c>
      <c r="AA27" s="31">
        <f>'Electric lighting'!$G27+'Overcast Sky'!AA27</f>
        <v>868.68489999999997</v>
      </c>
      <c r="AB27" s="31">
        <f>'Electric lighting'!$G27+'Overcast Sky'!AB27</f>
        <v>852.82539999999995</v>
      </c>
      <c r="AC27" s="31">
        <f>'Electric lighting'!$G27+'Overcast Sky'!AC27</f>
        <v>808.93959999999993</v>
      </c>
      <c r="AD27" s="31">
        <f>'Electric lighting'!$G27+'Overcast Sky'!AD27</f>
        <v>712.87049999999999</v>
      </c>
      <c r="AE27" s="31">
        <f>'Electric lighting'!$G27+'Overcast Sky'!AE27</f>
        <v>679.14890000000003</v>
      </c>
    </row>
    <row r="28" spans="1:31" x14ac:dyDescent="0.3">
      <c r="A28" s="73" t="s">
        <v>31</v>
      </c>
      <c r="B28" s="31">
        <f>'Electric lighting'!$G28+'Overcast Sky'!B28</f>
        <v>394.12251199999997</v>
      </c>
      <c r="C28" s="31">
        <f>'Electric lighting'!$G28+'Overcast Sky'!C28</f>
        <v>410.30796999999995</v>
      </c>
      <c r="D28" s="31">
        <f>'Electric lighting'!$G28+'Overcast Sky'!D28</f>
        <v>437.72825999999998</v>
      </c>
      <c r="E28" s="31">
        <f>'Electric lighting'!$G28+'Overcast Sky'!E28</f>
        <v>455.87533999999999</v>
      </c>
      <c r="F28" s="31">
        <f>'Electric lighting'!$G28+'Overcast Sky'!F28</f>
        <v>466.56652999999994</v>
      </c>
      <c r="G28" s="31">
        <f>'Electric lighting'!$G28+'Overcast Sky'!G28</f>
        <v>450.29053999999996</v>
      </c>
      <c r="H28" s="31">
        <f>'Electric lighting'!$G28+'Overcast Sky'!H28</f>
        <v>441.06737999999996</v>
      </c>
      <c r="I28" s="31">
        <f>'Electric lighting'!$G28+'Overcast Sky'!I28</f>
        <v>411.33346</v>
      </c>
      <c r="J28" s="31">
        <f>'Electric lighting'!$G28+'Overcast Sky'!J28</f>
        <v>394.27312999999998</v>
      </c>
      <c r="K28" s="31">
        <f>'Electric lighting'!$G28+'Overcast Sky'!K28</f>
        <v>387.4</v>
      </c>
      <c r="L28" s="31">
        <f>'Electric lighting'!$G28+'Overcast Sky'!L28</f>
        <v>472.47891999999996</v>
      </c>
      <c r="M28" s="31">
        <f>'Electric lighting'!$G28+'Overcast Sky'!M28</f>
        <v>482.93035999999995</v>
      </c>
      <c r="N28" s="31">
        <f>'Electric lighting'!$G28+'Overcast Sky'!N28</f>
        <v>554.71759999999995</v>
      </c>
      <c r="O28" s="31">
        <f>'Electric lighting'!$G28+'Overcast Sky'!O28</f>
        <v>576.78369999999995</v>
      </c>
      <c r="P28" s="31">
        <f>'Electric lighting'!$G28+'Overcast Sky'!P28</f>
        <v>602.16729999999995</v>
      </c>
      <c r="Q28" s="31">
        <f>'Electric lighting'!$G28+'Overcast Sky'!Q28</f>
        <v>659.58330000000001</v>
      </c>
      <c r="R28" s="31">
        <f>'Electric lighting'!$G28+'Overcast Sky'!R28</f>
        <v>546.34339999999997</v>
      </c>
      <c r="S28" s="31">
        <f>'Electric lighting'!$G28+'Overcast Sky'!S28</f>
        <v>527.04</v>
      </c>
      <c r="T28" s="31">
        <f>'Electric lighting'!$G28+'Overcast Sky'!T28</f>
        <v>469.66120999999998</v>
      </c>
      <c r="U28" s="31">
        <f>'Electric lighting'!$G28+'Overcast Sky'!U28</f>
        <v>429.26393999999999</v>
      </c>
      <c r="V28" s="31">
        <f>'Electric lighting'!$G28+'Overcast Sky'!V28</f>
        <v>483.00389999999999</v>
      </c>
      <c r="W28" s="31">
        <f>'Electric lighting'!$G28+'Overcast Sky'!W28</f>
        <v>543.27329999999995</v>
      </c>
      <c r="X28" s="31">
        <f>'Electric lighting'!$G28+'Overcast Sky'!X28</f>
        <v>614.94200000000001</v>
      </c>
      <c r="Y28" s="31">
        <f>'Electric lighting'!$G28+'Overcast Sky'!Y28</f>
        <v>803.34899999999993</v>
      </c>
      <c r="Z28" s="31">
        <f>'Electric lighting'!$G28+'Overcast Sky'!Z28</f>
        <v>622.10339999999997</v>
      </c>
      <c r="AA28" s="31">
        <f>'Electric lighting'!$G28+'Overcast Sky'!AA28</f>
        <v>720.83089999999993</v>
      </c>
      <c r="AB28" s="31">
        <f>'Electric lighting'!$G28+'Overcast Sky'!AB28</f>
        <v>732.30240000000003</v>
      </c>
      <c r="AC28" s="31">
        <f>'Electric lighting'!$G28+'Overcast Sky'!AC28</f>
        <v>655.01160000000004</v>
      </c>
      <c r="AD28" s="31">
        <f>'Electric lighting'!$G28+'Overcast Sky'!AD28</f>
        <v>626.70849999999996</v>
      </c>
      <c r="AE28" s="31">
        <f>'Electric lighting'!$G28+'Overcast Sky'!AE28</f>
        <v>522.32619999999997</v>
      </c>
    </row>
    <row r="29" spans="1:31" x14ac:dyDescent="0.3">
      <c r="A29" s="73" t="s">
        <v>32</v>
      </c>
      <c r="B29" s="31">
        <f>'Electric lighting'!$G29+'Overcast Sky'!B29</f>
        <v>387.36299099999997</v>
      </c>
      <c r="C29" s="31">
        <f>'Electric lighting'!$G29+'Overcast Sky'!C29</f>
        <v>399.03255000000001</v>
      </c>
      <c r="D29" s="31">
        <f>'Electric lighting'!$G29+'Overcast Sky'!D29</f>
        <v>436.53148999999996</v>
      </c>
      <c r="E29" s="31">
        <f>'Electric lighting'!$G29+'Overcast Sky'!E29</f>
        <v>442.08767999999998</v>
      </c>
      <c r="F29" s="31">
        <f>'Electric lighting'!$G29+'Overcast Sky'!F29</f>
        <v>437.97647000000001</v>
      </c>
      <c r="G29" s="31">
        <f>'Electric lighting'!$G29+'Overcast Sky'!G29</f>
        <v>438.47654999999997</v>
      </c>
      <c r="H29" s="31">
        <f>'Electric lighting'!$G29+'Overcast Sky'!H29</f>
        <v>415.34276</v>
      </c>
      <c r="I29" s="31">
        <f>'Electric lighting'!$G29+'Overcast Sky'!I29</f>
        <v>399.69002</v>
      </c>
      <c r="J29" s="31">
        <f>'Electric lighting'!$G29+'Overcast Sky'!J29</f>
        <v>387.31875600000001</v>
      </c>
      <c r="K29" s="31">
        <f>'Electric lighting'!$G29+'Overcast Sky'!K29</f>
        <v>382.7</v>
      </c>
      <c r="L29" s="31">
        <f>'Electric lighting'!$G29+'Overcast Sky'!L29</f>
        <v>444.67304999999999</v>
      </c>
      <c r="M29" s="31">
        <f>'Electric lighting'!$G29+'Overcast Sky'!M29</f>
        <v>473.92475999999999</v>
      </c>
      <c r="N29" s="31">
        <f>'Electric lighting'!$G29+'Overcast Sky'!N29</f>
        <v>507.9529</v>
      </c>
      <c r="O29" s="31">
        <f>'Electric lighting'!$G29+'Overcast Sky'!O29</f>
        <v>558.95139999999992</v>
      </c>
      <c r="P29" s="31">
        <f>'Electric lighting'!$G29+'Overcast Sky'!P29</f>
        <v>570.08529999999996</v>
      </c>
      <c r="Q29" s="31">
        <f>'Electric lighting'!$G29+'Overcast Sky'!Q29</f>
        <v>524.81330000000003</v>
      </c>
      <c r="R29" s="31">
        <f>'Electric lighting'!$G29+'Overcast Sky'!R29</f>
        <v>499.44889999999998</v>
      </c>
      <c r="S29" s="31">
        <f>'Electric lighting'!$G29+'Overcast Sky'!S29</f>
        <v>477.52094999999997</v>
      </c>
      <c r="T29" s="31">
        <f>'Electric lighting'!$G29+'Overcast Sky'!T29</f>
        <v>450.07416000000001</v>
      </c>
      <c r="U29" s="31">
        <f>'Electric lighting'!$G29+'Overcast Sky'!U29</f>
        <v>402.33546999999999</v>
      </c>
      <c r="V29" s="31">
        <f>'Electric lighting'!$G29+'Overcast Sky'!V29</f>
        <v>486.48809999999997</v>
      </c>
      <c r="W29" s="31">
        <f>'Electric lighting'!$G29+'Overcast Sky'!W29</f>
        <v>491.03989999999999</v>
      </c>
      <c r="X29" s="31">
        <f>'Electric lighting'!$G29+'Overcast Sky'!X29</f>
        <v>550.15139999999997</v>
      </c>
      <c r="Y29" s="31">
        <f>'Electric lighting'!$G29+'Overcast Sky'!Y29</f>
        <v>596.13099999999997</v>
      </c>
      <c r="Z29" s="31">
        <f>'Electric lighting'!$G29+'Overcast Sky'!Z29</f>
        <v>704.82659999999998</v>
      </c>
      <c r="AA29" s="31">
        <f>'Electric lighting'!$G29+'Overcast Sky'!AA29</f>
        <v>698.75639999999999</v>
      </c>
      <c r="AB29" s="31">
        <f>'Electric lighting'!$G29+'Overcast Sky'!AB29</f>
        <v>620.50940000000003</v>
      </c>
      <c r="AC29" s="31">
        <f>'Electric lighting'!$G29+'Overcast Sky'!AC29</f>
        <v>629.17539999999997</v>
      </c>
      <c r="AD29" s="31">
        <f>'Electric lighting'!$G29+'Overcast Sky'!AD29</f>
        <v>595.87729999999999</v>
      </c>
      <c r="AE29" s="31">
        <f>'Electric lighting'!$G29+'Overcast Sky'!AE29</f>
        <v>515.6798</v>
      </c>
    </row>
    <row r="30" spans="1:31" x14ac:dyDescent="0.3">
      <c r="A30" s="1"/>
      <c r="B30" s="1">
        <f>COUNTIF(B3:B29,"&gt;500")</f>
        <v>0</v>
      </c>
      <c r="C30" s="1">
        <f t="shared" ref="C30:AE30" si="0">COUNTIF(C3:C29,"&gt;500")</f>
        <v>10</v>
      </c>
      <c r="D30" s="1">
        <f t="shared" si="0"/>
        <v>14</v>
      </c>
      <c r="E30" s="1">
        <f t="shared" si="0"/>
        <v>18</v>
      </c>
      <c r="F30" s="1">
        <f t="shared" si="0"/>
        <v>16</v>
      </c>
      <c r="G30" s="1">
        <f t="shared" si="0"/>
        <v>16</v>
      </c>
      <c r="H30" s="1">
        <f t="shared" si="0"/>
        <v>13</v>
      </c>
      <c r="I30" s="1">
        <f t="shared" si="0"/>
        <v>9</v>
      </c>
      <c r="J30" s="1">
        <f t="shared" si="0"/>
        <v>0</v>
      </c>
      <c r="K30" s="1">
        <f t="shared" si="0"/>
        <v>0</v>
      </c>
      <c r="L30" s="1">
        <f t="shared" si="0"/>
        <v>16</v>
      </c>
      <c r="M30" s="1">
        <f t="shared" si="0"/>
        <v>21</v>
      </c>
      <c r="N30" s="1">
        <f t="shared" si="0"/>
        <v>25</v>
      </c>
      <c r="O30" s="1">
        <f t="shared" si="0"/>
        <v>27</v>
      </c>
      <c r="P30" s="1">
        <f t="shared" si="0"/>
        <v>26</v>
      </c>
      <c r="Q30" s="1">
        <f t="shared" si="0"/>
        <v>27</v>
      </c>
      <c r="R30" s="1">
        <f t="shared" si="0"/>
        <v>24</v>
      </c>
      <c r="S30" s="1">
        <f t="shared" si="0"/>
        <v>23</v>
      </c>
      <c r="T30" s="1">
        <f t="shared" si="0"/>
        <v>18</v>
      </c>
      <c r="U30" s="1">
        <f t="shared" si="0"/>
        <v>10</v>
      </c>
      <c r="V30" s="1">
        <f t="shared" si="0"/>
        <v>21</v>
      </c>
      <c r="W30" s="1">
        <f t="shared" si="0"/>
        <v>24</v>
      </c>
      <c r="X30" s="1">
        <f t="shared" si="0"/>
        <v>26</v>
      </c>
      <c r="Y30" s="1">
        <f t="shared" si="0"/>
        <v>27</v>
      </c>
      <c r="Z30" s="1">
        <f t="shared" si="0"/>
        <v>27</v>
      </c>
      <c r="AA30" s="1">
        <f t="shared" si="0"/>
        <v>27</v>
      </c>
      <c r="AB30" s="1">
        <f t="shared" si="0"/>
        <v>27</v>
      </c>
      <c r="AC30" s="1">
        <f t="shared" si="0"/>
        <v>27</v>
      </c>
      <c r="AD30" s="1">
        <f t="shared" si="0"/>
        <v>27</v>
      </c>
      <c r="AE30" s="1">
        <f t="shared" si="0"/>
        <v>26</v>
      </c>
    </row>
    <row r="31" spans="1:31" ht="15" thickBot="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5" thickBot="1" x14ac:dyDescent="0.35">
      <c r="A32" s="111" t="s">
        <v>67</v>
      </c>
      <c r="B32" s="118" t="s">
        <v>74</v>
      </c>
      <c r="C32" s="119"/>
      <c r="D32" s="119"/>
      <c r="E32" s="119"/>
      <c r="F32" s="119"/>
      <c r="G32" s="119"/>
      <c r="H32" s="119"/>
      <c r="I32" s="119"/>
      <c r="J32" s="119"/>
      <c r="K32" s="120"/>
      <c r="L32" s="118" t="s">
        <v>75</v>
      </c>
      <c r="M32" s="119"/>
      <c r="N32" s="119"/>
      <c r="O32" s="119"/>
      <c r="P32" s="119"/>
      <c r="Q32" s="119"/>
      <c r="R32" s="119"/>
      <c r="S32" s="119"/>
      <c r="T32" s="119"/>
      <c r="U32" s="120"/>
      <c r="V32" s="118" t="s">
        <v>76</v>
      </c>
      <c r="W32" s="119"/>
      <c r="X32" s="119"/>
      <c r="Y32" s="119"/>
      <c r="Z32" s="119"/>
      <c r="AA32" s="119"/>
      <c r="AB32" s="119"/>
      <c r="AC32" s="119"/>
      <c r="AD32" s="119"/>
      <c r="AE32" s="120"/>
    </row>
    <row r="33" spans="1:33" ht="15" thickBot="1" x14ac:dyDescent="0.35">
      <c r="A33" s="112"/>
      <c r="B33" s="55">
        <v>8.3000000000000007</v>
      </c>
      <c r="C33" s="55">
        <v>9.3000000000000007</v>
      </c>
      <c r="D33" s="55">
        <v>10.3</v>
      </c>
      <c r="E33" s="55">
        <v>11.3</v>
      </c>
      <c r="F33" s="55">
        <v>12.3</v>
      </c>
      <c r="G33" s="55">
        <v>13.3</v>
      </c>
      <c r="H33" s="55">
        <v>14.3</v>
      </c>
      <c r="I33" s="55">
        <v>15.3</v>
      </c>
      <c r="J33" s="55">
        <v>16.3</v>
      </c>
      <c r="K33" s="56">
        <v>17.3</v>
      </c>
      <c r="L33" s="55">
        <v>8.3000000000000007</v>
      </c>
      <c r="M33" s="55">
        <v>9.3000000000000007</v>
      </c>
      <c r="N33" s="55">
        <v>10.3</v>
      </c>
      <c r="O33" s="55">
        <v>11.3</v>
      </c>
      <c r="P33" s="55">
        <v>12.3</v>
      </c>
      <c r="Q33" s="55">
        <v>13.3</v>
      </c>
      <c r="R33" s="55">
        <v>14.3</v>
      </c>
      <c r="S33" s="55">
        <v>15.3</v>
      </c>
      <c r="T33" s="55">
        <v>16.3</v>
      </c>
      <c r="U33" s="56">
        <v>17.3</v>
      </c>
      <c r="V33" s="56">
        <v>7.3</v>
      </c>
      <c r="W33" s="55">
        <v>8.3000000000000007</v>
      </c>
      <c r="X33" s="55">
        <v>9.3000000000000007</v>
      </c>
      <c r="Y33" s="55">
        <v>10.3</v>
      </c>
      <c r="Z33" s="55">
        <v>11.3</v>
      </c>
      <c r="AA33" s="55">
        <v>12.3</v>
      </c>
      <c r="AB33" s="55">
        <v>13.3</v>
      </c>
      <c r="AC33" s="55">
        <v>14.3</v>
      </c>
      <c r="AD33" s="55">
        <v>15.3</v>
      </c>
      <c r="AE33" s="56">
        <v>16.3</v>
      </c>
    </row>
    <row r="34" spans="1:33" x14ac:dyDescent="0.3">
      <c r="A34" s="72" t="s">
        <v>4</v>
      </c>
      <c r="B34" s="31">
        <f>'Electric lighting'!$C3+'Overcast Sky'!B34</f>
        <v>129.71245239199999</v>
      </c>
      <c r="C34" s="31">
        <f>'Electric lighting'!$C3+'Overcast Sky'!C34</f>
        <v>206.94871404</v>
      </c>
      <c r="D34" s="31">
        <f>'Electric lighting'!$C3+'Overcast Sky'!D34</f>
        <v>357.78416048000003</v>
      </c>
      <c r="E34" s="31">
        <f>'Electric lighting'!$C3+'Overcast Sky'!E34</f>
        <v>405.31465678000001</v>
      </c>
      <c r="F34" s="31">
        <f>'Electric lighting'!$C3+'Overcast Sky'!F34</f>
        <v>427.79000044000003</v>
      </c>
      <c r="G34" s="31">
        <f>'Electric lighting'!$C3+'Overcast Sky'!G34</f>
        <v>336.19034138000001</v>
      </c>
      <c r="H34" s="31">
        <f>'Electric lighting'!$C3+'Overcast Sky'!H34</f>
        <v>365.24777132000003</v>
      </c>
      <c r="I34" s="31">
        <f>'Electric lighting'!$C3+'Overcast Sky'!I34</f>
        <v>216.54729548</v>
      </c>
      <c r="J34" s="31">
        <f>'Electric lighting'!$C3+'Overcast Sky'!J34</f>
        <v>123.151688644</v>
      </c>
      <c r="K34" s="31">
        <f>'Electric lighting'!$C3+'Overcast Sky'!K34</f>
        <v>99.3</v>
      </c>
      <c r="L34" s="31">
        <f>'Electric lighting'!$C3+'Overcast Sky'!L34</f>
        <v>357.61803676000005</v>
      </c>
      <c r="M34" s="31">
        <f>'Electric lighting'!$C3+'Overcast Sky'!M34</f>
        <v>566.64352448</v>
      </c>
      <c r="N34" s="31">
        <f>'Electric lighting'!$C3+'Overcast Sky'!N34</f>
        <v>685.20912127999998</v>
      </c>
      <c r="O34" s="31">
        <f>'Electric lighting'!$C3+'Overcast Sky'!O34</f>
        <v>863.79239201999997</v>
      </c>
      <c r="P34" s="31">
        <f>'Electric lighting'!$C3+'Overcast Sky'!P34</f>
        <v>755.2249250399999</v>
      </c>
      <c r="Q34" s="31">
        <f>'Electric lighting'!$C3+'Overcast Sky'!Q34</f>
        <v>947.63342118000003</v>
      </c>
      <c r="R34" s="31">
        <f>'Electric lighting'!$C3+'Overcast Sky'!R34</f>
        <v>901.79604624000001</v>
      </c>
      <c r="S34" s="31">
        <f>'Electric lighting'!$C3+'Overcast Sky'!S34</f>
        <v>596.18347408</v>
      </c>
      <c r="T34" s="31">
        <f>'Electric lighting'!$C3+'Overcast Sky'!T34</f>
        <v>535.48128708000002</v>
      </c>
      <c r="U34" s="31">
        <f>'Electric lighting'!$C3+'Overcast Sky'!U34</f>
        <v>256.96391031999997</v>
      </c>
      <c r="V34" s="31">
        <f>'Electric lighting'!$C3+'Overcast Sky'!V34</f>
        <v>516.08973952000008</v>
      </c>
      <c r="W34" s="31">
        <f>'Electric lighting'!$C3+'Overcast Sky'!W34</f>
        <v>759.26234737999994</v>
      </c>
      <c r="X34" s="31">
        <f>'Electric lighting'!$C3+'Overcast Sky'!X34</f>
        <v>931.40945622000004</v>
      </c>
      <c r="Y34" s="31">
        <f>'Electric lighting'!$C3+'Overcast Sky'!Y34</f>
        <v>1092.0323433999999</v>
      </c>
      <c r="Z34" s="31">
        <f>'Electric lighting'!$C3+'Overcast Sky'!Z34</f>
        <v>1446.6666304</v>
      </c>
      <c r="AA34" s="31">
        <f>'Electric lighting'!$C3+'Overcast Sky'!AA34</f>
        <v>1515.6070683999999</v>
      </c>
      <c r="AB34" s="31">
        <f>'Electric lighting'!$C3+'Overcast Sky'!AB34</f>
        <v>1697.8476877999999</v>
      </c>
      <c r="AC34" s="31">
        <f>'Electric lighting'!$C3+'Overcast Sky'!AC34</f>
        <v>1093.1691224000001</v>
      </c>
      <c r="AD34" s="31">
        <f>'Electric lighting'!$C3+'Overcast Sky'!AD34</f>
        <v>1208.153186</v>
      </c>
      <c r="AE34" s="31">
        <f>'Electric lighting'!$C3+'Overcast Sky'!AE34</f>
        <v>731.92222365999999</v>
      </c>
    </row>
    <row r="35" spans="1:33" x14ac:dyDescent="0.3">
      <c r="A35" s="72" t="s">
        <v>5</v>
      </c>
      <c r="B35" s="31">
        <f>'Electric lighting'!$C4+'Overcast Sky'!B35</f>
        <v>119.22971231000001</v>
      </c>
      <c r="C35" s="31">
        <f>'Electric lighting'!$C4+'Overcast Sky'!C35</f>
        <v>153.124603382</v>
      </c>
      <c r="D35" s="31">
        <f>'Electric lighting'!$C4+'Overcast Sky'!D35</f>
        <v>212.06003654</v>
      </c>
      <c r="E35" s="31">
        <f>'Electric lighting'!$C4+'Overcast Sky'!E35</f>
        <v>271.48703829999999</v>
      </c>
      <c r="F35" s="31">
        <f>'Electric lighting'!$C4+'Overcast Sky'!F35</f>
        <v>277.97483080000001</v>
      </c>
      <c r="G35" s="31">
        <f>'Electric lighting'!$C4+'Overcast Sky'!G35</f>
        <v>283.39341697999998</v>
      </c>
      <c r="H35" s="31">
        <f>'Electric lighting'!$C4+'Overcast Sky'!H35</f>
        <v>240.07335082000003</v>
      </c>
      <c r="I35" s="31">
        <f>'Electric lighting'!$C4+'Overcast Sky'!I35</f>
        <v>176.19878048000001</v>
      </c>
      <c r="J35" s="31">
        <f>'Electric lighting'!$C4+'Overcast Sky'!J35</f>
        <v>119.198761124</v>
      </c>
      <c r="K35" s="31">
        <f>'Electric lighting'!$C4+'Overcast Sky'!K35</f>
        <v>104.4</v>
      </c>
      <c r="L35" s="31">
        <f>'Electric lighting'!$C4+'Overcast Sky'!L35</f>
        <v>272.09011994000002</v>
      </c>
      <c r="M35" s="31">
        <f>'Electric lighting'!$C4+'Overcast Sky'!M35</f>
        <v>360.89031352000006</v>
      </c>
      <c r="N35" s="31">
        <f>'Electric lighting'!$C4+'Overcast Sky'!N35</f>
        <v>442.13948656000002</v>
      </c>
      <c r="O35" s="31">
        <f>'Electric lighting'!$C4+'Overcast Sky'!O35</f>
        <v>477.96378598000001</v>
      </c>
      <c r="P35" s="31">
        <f>'Electric lighting'!$C4+'Overcast Sky'!P35</f>
        <v>515.29035470000008</v>
      </c>
      <c r="Q35" s="31">
        <f>'Electric lighting'!$C4+'Overcast Sky'!Q35</f>
        <v>687.30630370000006</v>
      </c>
      <c r="R35" s="31">
        <f>'Electric lighting'!$C4+'Overcast Sky'!R35</f>
        <v>481.65600793999999</v>
      </c>
      <c r="S35" s="31">
        <f>'Electric lighting'!$C4+'Overcast Sky'!S35</f>
        <v>343.92721576000002</v>
      </c>
      <c r="T35" s="31">
        <f>'Electric lighting'!$C4+'Overcast Sky'!T35</f>
        <v>268.51682951999999</v>
      </c>
      <c r="U35" s="31">
        <f>'Electric lighting'!$C4+'Overcast Sky'!U35</f>
        <v>180.157162712</v>
      </c>
      <c r="V35" s="31">
        <f>'Electric lighting'!$C4+'Overcast Sky'!V35</f>
        <v>358.05588416000001</v>
      </c>
      <c r="W35" s="31">
        <f>'Electric lighting'!$C4+'Overcast Sky'!W35</f>
        <v>377.88855632000002</v>
      </c>
      <c r="X35" s="31">
        <f>'Electric lighting'!$C4+'Overcast Sky'!X35</f>
        <v>641.16331184000001</v>
      </c>
      <c r="Y35" s="31">
        <f>'Electric lighting'!$C4+'Overcast Sky'!Y35</f>
        <v>626.76870056000007</v>
      </c>
      <c r="Z35" s="31">
        <f>'Electric lighting'!$C4+'Overcast Sky'!Z35</f>
        <v>986.29557568000007</v>
      </c>
      <c r="AA35" s="31">
        <f>'Electric lighting'!$C4+'Overcast Sky'!AA35</f>
        <v>1026.4835666000001</v>
      </c>
      <c r="AB35" s="31">
        <f>'Electric lighting'!$C4+'Overcast Sky'!AB35</f>
        <v>1036.3042502000001</v>
      </c>
      <c r="AC35" s="31">
        <f>'Electric lighting'!$C4+'Overcast Sky'!AC35</f>
        <v>679.20935750000001</v>
      </c>
      <c r="AD35" s="31">
        <f>'Electric lighting'!$C4+'Overcast Sky'!AD35</f>
        <v>660.39897122000002</v>
      </c>
      <c r="AE35" s="31">
        <f>'Electric lighting'!$C4+'Overcast Sky'!AE35</f>
        <v>463.32687320000002</v>
      </c>
      <c r="AG35" s="1" t="s">
        <v>55</v>
      </c>
    </row>
    <row r="36" spans="1:33" x14ac:dyDescent="0.3">
      <c r="A36" s="73" t="s">
        <v>6</v>
      </c>
      <c r="B36" s="31">
        <f>'Electric lighting'!$C5+'Overcast Sky'!B36</f>
        <v>111.44049248600001</v>
      </c>
      <c r="C36" s="31">
        <f>'Electric lighting'!$C5+'Overcast Sky'!C36</f>
        <v>143.29352919800002</v>
      </c>
      <c r="D36" s="31">
        <f>'Electric lighting'!$C5+'Overcast Sky'!D36</f>
        <v>174.96609431799999</v>
      </c>
      <c r="E36" s="31">
        <f>'Electric lighting'!$C5+'Overcast Sky'!E36</f>
        <v>211.97933776000002</v>
      </c>
      <c r="F36" s="31">
        <f>'Electric lighting'!$C5+'Overcast Sky'!F36</f>
        <v>197.48943632000001</v>
      </c>
      <c r="G36" s="31">
        <f>'Electric lighting'!$C5+'Overcast Sky'!G36</f>
        <v>221.8863441</v>
      </c>
      <c r="H36" s="31">
        <f>'Electric lighting'!$C5+'Overcast Sky'!H36</f>
        <v>179.37619900999999</v>
      </c>
      <c r="I36" s="31">
        <f>'Electric lighting'!$C5+'Overcast Sky'!I36</f>
        <v>155.177896938</v>
      </c>
      <c r="J36" s="31">
        <f>'Electric lighting'!$C5+'Overcast Sky'!J36</f>
        <v>113.98680498200001</v>
      </c>
      <c r="K36" s="31">
        <f>'Electric lighting'!$C5+'Overcast Sky'!K36</f>
        <v>101.9</v>
      </c>
      <c r="L36" s="31">
        <f>'Electric lighting'!$C5+'Overcast Sky'!L36</f>
        <v>187.12173104200002</v>
      </c>
      <c r="M36" s="31">
        <f>'Electric lighting'!$C5+'Overcast Sky'!M36</f>
        <v>259.51110218000002</v>
      </c>
      <c r="N36" s="31">
        <f>'Electric lighting'!$C5+'Overcast Sky'!N36</f>
        <v>320.08203876000005</v>
      </c>
      <c r="O36" s="31">
        <f>'Electric lighting'!$C5+'Overcast Sky'!O36</f>
        <v>386.01929686000005</v>
      </c>
      <c r="P36" s="31">
        <f>'Electric lighting'!$C5+'Overcast Sky'!P36</f>
        <v>327.39999696000001</v>
      </c>
      <c r="Q36" s="31">
        <f>'Electric lighting'!$C5+'Overcast Sky'!Q36</f>
        <v>387.78515396</v>
      </c>
      <c r="R36" s="31">
        <f>'Electric lighting'!$C5+'Overcast Sky'!R36</f>
        <v>368.05492777999996</v>
      </c>
      <c r="S36" s="31">
        <f>'Electric lighting'!$C5+'Overcast Sky'!S36</f>
        <v>305.51052474000005</v>
      </c>
      <c r="T36" s="31">
        <f>'Electric lighting'!$C5+'Overcast Sky'!T36</f>
        <v>213.43378082000004</v>
      </c>
      <c r="U36" s="31">
        <f>'Electric lighting'!$C5+'Overcast Sky'!U36</f>
        <v>142.959171244</v>
      </c>
      <c r="V36" s="31">
        <f>'Electric lighting'!$C5+'Overcast Sky'!V36</f>
        <v>299.74112222000002</v>
      </c>
      <c r="W36" s="31">
        <f>'Electric lighting'!$C5+'Overcast Sky'!W36</f>
        <v>395.23209808000001</v>
      </c>
      <c r="X36" s="31">
        <f>'Electric lighting'!$C5+'Overcast Sky'!X36</f>
        <v>372.52967036000007</v>
      </c>
      <c r="Y36" s="31">
        <f>'Electric lighting'!$C5+'Overcast Sky'!Y36</f>
        <v>453.30112448</v>
      </c>
      <c r="Z36" s="31">
        <f>'Electric lighting'!$C5+'Overcast Sky'!Z36</f>
        <v>561.61333702000002</v>
      </c>
      <c r="AA36" s="31">
        <f>'Electric lighting'!$C5+'Overcast Sky'!AA36</f>
        <v>684.99081516000001</v>
      </c>
      <c r="AB36" s="31">
        <f>'Electric lighting'!$C5+'Overcast Sky'!AB36</f>
        <v>549.21855098000003</v>
      </c>
      <c r="AC36" s="31">
        <f>'Electric lighting'!$C5+'Overcast Sky'!AC36</f>
        <v>420.8022886</v>
      </c>
      <c r="AD36" s="31">
        <f>'Electric lighting'!$C5+'Overcast Sky'!AD36</f>
        <v>423.23200652000003</v>
      </c>
      <c r="AE36" s="31">
        <f>'Electric lighting'!$C5+'Overcast Sky'!AE36</f>
        <v>419.69277418000001</v>
      </c>
      <c r="AG36" t="s">
        <v>86</v>
      </c>
    </row>
    <row r="37" spans="1:33" x14ac:dyDescent="0.3">
      <c r="A37" s="73" t="s">
        <v>7</v>
      </c>
      <c r="B37" s="31">
        <f>'Electric lighting'!$C6+'Overcast Sky'!B37</f>
        <v>100.49052268960001</v>
      </c>
      <c r="C37" s="31">
        <f>'Electric lighting'!$C6+'Overcast Sky'!C37</f>
        <v>118.13721684000001</v>
      </c>
      <c r="D37" s="31">
        <f>'Electric lighting'!$C6+'Overcast Sky'!D37</f>
        <v>136.967920214</v>
      </c>
      <c r="E37" s="31">
        <f>'Electric lighting'!$C6+'Overcast Sky'!E37</f>
        <v>157.91417383600003</v>
      </c>
      <c r="F37" s="31">
        <f>'Electric lighting'!$C6+'Overcast Sky'!F37</f>
        <v>184.72438643999999</v>
      </c>
      <c r="G37" s="31">
        <f>'Electric lighting'!$C6+'Overcast Sky'!G37</f>
        <v>163.65122117999999</v>
      </c>
      <c r="H37" s="31">
        <f>'Electric lighting'!$C6+'Overcast Sky'!H37</f>
        <v>162.050790334</v>
      </c>
      <c r="I37" s="31">
        <f>'Electric lighting'!$C6+'Overcast Sky'!I37</f>
        <v>122.99185194</v>
      </c>
      <c r="J37" s="31">
        <f>'Electric lighting'!$C6+'Overcast Sky'!J37</f>
        <v>102.62004762000001</v>
      </c>
      <c r="K37" s="31">
        <f>'Electric lighting'!$C6+'Overcast Sky'!K37</f>
        <v>93.4</v>
      </c>
      <c r="L37" s="31">
        <f>'Electric lighting'!$C6+'Overcast Sky'!L37</f>
        <v>171.630476786</v>
      </c>
      <c r="M37" s="31">
        <f>'Electric lighting'!$C6+'Overcast Sky'!M37</f>
        <v>228.72516130000002</v>
      </c>
      <c r="N37" s="31">
        <f>'Electric lighting'!$C6+'Overcast Sky'!N37</f>
        <v>283.24336112000003</v>
      </c>
      <c r="O37" s="31">
        <f>'Electric lighting'!$C6+'Overcast Sky'!O37</f>
        <v>297.58434904000001</v>
      </c>
      <c r="P37" s="31">
        <f>'Electric lighting'!$C6+'Overcast Sky'!P37</f>
        <v>286.93630772</v>
      </c>
      <c r="Q37" s="31">
        <f>'Electric lighting'!$C6+'Overcast Sky'!Q37</f>
        <v>402.13531766000006</v>
      </c>
      <c r="R37" s="31">
        <f>'Electric lighting'!$C6+'Overcast Sky'!R37</f>
        <v>325.69730132000001</v>
      </c>
      <c r="S37" s="31">
        <f>'Electric lighting'!$C6+'Overcast Sky'!S37</f>
        <v>205.43387300000001</v>
      </c>
      <c r="T37" s="31">
        <f>'Electric lighting'!$C6+'Overcast Sky'!T37</f>
        <v>161.43172132400002</v>
      </c>
      <c r="U37" s="31">
        <f>'Electric lighting'!$C6+'Overcast Sky'!U37</f>
        <v>130.61317161800002</v>
      </c>
      <c r="V37" s="31">
        <f>'Electric lighting'!$C6+'Overcast Sky'!V37</f>
        <v>237.53624022000002</v>
      </c>
      <c r="W37" s="31">
        <f>'Electric lighting'!$C6+'Overcast Sky'!W37</f>
        <v>242.61487966000001</v>
      </c>
      <c r="X37" s="31">
        <f>'Electric lighting'!$C6+'Overcast Sky'!X37</f>
        <v>282.25006084000006</v>
      </c>
      <c r="Y37" s="31">
        <f>'Electric lighting'!$C6+'Overcast Sky'!Y37</f>
        <v>310.79109419999997</v>
      </c>
      <c r="Z37" s="31">
        <f>'Electric lighting'!$C6+'Overcast Sky'!Z37</f>
        <v>451.88928122000004</v>
      </c>
      <c r="AA37" s="31">
        <f>'Electric lighting'!$C6+'Overcast Sky'!AA37</f>
        <v>409.64947214000006</v>
      </c>
      <c r="AB37" s="31">
        <f>'Electric lighting'!$C6+'Overcast Sky'!AB37</f>
        <v>433.27744630000007</v>
      </c>
      <c r="AC37" s="31">
        <f>'Electric lighting'!$C6+'Overcast Sky'!AC37</f>
        <v>328.86642377999999</v>
      </c>
      <c r="AD37" s="31">
        <f>'Electric lighting'!$C6+'Overcast Sky'!AD37</f>
        <v>334.78637026000001</v>
      </c>
      <c r="AE37" s="31">
        <f>'Electric lighting'!$C6+'Overcast Sky'!AE37</f>
        <v>262.77970868</v>
      </c>
      <c r="AG37" s="1" t="s">
        <v>83</v>
      </c>
    </row>
    <row r="38" spans="1:33" x14ac:dyDescent="0.3">
      <c r="A38" s="73" t="s">
        <v>8</v>
      </c>
      <c r="B38" s="31">
        <f>'Electric lighting'!$C7+'Overcast Sky'!B38</f>
        <v>98.090465461600004</v>
      </c>
      <c r="C38" s="31">
        <f>'Electric lighting'!$C7+'Overcast Sky'!C38</f>
        <v>109.98243105200001</v>
      </c>
      <c r="D38" s="31">
        <f>'Electric lighting'!$C7+'Overcast Sky'!D38</f>
        <v>131.01083167600001</v>
      </c>
      <c r="E38" s="31">
        <f>'Electric lighting'!$C7+'Overcast Sky'!E38</f>
        <v>143.459730208</v>
      </c>
      <c r="F38" s="31">
        <f>'Electric lighting'!$C7+'Overcast Sky'!F38</f>
        <v>157.31724737799999</v>
      </c>
      <c r="G38" s="31">
        <f>'Electric lighting'!$C7+'Overcast Sky'!G38</f>
        <v>143.39020099999999</v>
      </c>
      <c r="H38" s="31">
        <f>'Electric lighting'!$C7+'Overcast Sky'!H38</f>
        <v>133.46756961</v>
      </c>
      <c r="I38" s="31">
        <f>'Electric lighting'!$C7+'Overcast Sky'!I38</f>
        <v>115.93222364200001</v>
      </c>
      <c r="J38" s="31">
        <f>'Electric lighting'!$C7+'Overcast Sky'!J38</f>
        <v>97.942255748200012</v>
      </c>
      <c r="K38" s="31">
        <f>'Electric lighting'!$C7+'Overcast Sky'!K38</f>
        <v>91.9</v>
      </c>
      <c r="L38" s="31">
        <f>'Electric lighting'!$C7+'Overcast Sky'!L38</f>
        <v>136.40764242400002</v>
      </c>
      <c r="M38" s="31">
        <f>'Electric lighting'!$C7+'Overcast Sky'!M38</f>
        <v>180.85905278400003</v>
      </c>
      <c r="N38" s="31">
        <f>'Electric lighting'!$C7+'Overcast Sky'!N38</f>
        <v>213.95582536000001</v>
      </c>
      <c r="O38" s="31">
        <f>'Electric lighting'!$C7+'Overcast Sky'!O38</f>
        <v>264.30797924000001</v>
      </c>
      <c r="P38" s="31">
        <f>'Electric lighting'!$C7+'Overcast Sky'!P38</f>
        <v>258.06565854000002</v>
      </c>
      <c r="Q38" s="31">
        <f>'Electric lighting'!$C7+'Overcast Sky'!Q38</f>
        <v>284.47362348000001</v>
      </c>
      <c r="R38" s="31">
        <f>'Electric lighting'!$C7+'Overcast Sky'!R38</f>
        <v>251.49181504000001</v>
      </c>
      <c r="S38" s="31">
        <f>'Electric lighting'!$C7+'Overcast Sky'!S38</f>
        <v>257.74292200000002</v>
      </c>
      <c r="T38" s="31">
        <f>'Electric lighting'!$C7+'Overcast Sky'!T38</f>
        <v>140.20241000200002</v>
      </c>
      <c r="U38" s="31">
        <f>'Electric lighting'!$C7+'Overcast Sky'!U38</f>
        <v>126.77346304400001</v>
      </c>
      <c r="V38" s="31">
        <f>'Electric lighting'!$C7+'Overcast Sky'!V38</f>
        <v>184.27719777999999</v>
      </c>
      <c r="W38" s="31">
        <f>'Electric lighting'!$C7+'Overcast Sky'!W38</f>
        <v>177.58754775</v>
      </c>
      <c r="X38" s="31">
        <f>'Electric lighting'!$C7+'Overcast Sky'!X38</f>
        <v>246.21172568</v>
      </c>
      <c r="Y38" s="31">
        <f>'Electric lighting'!$C7+'Overcast Sky'!Y38</f>
        <v>279.80168824000003</v>
      </c>
      <c r="Z38" s="31">
        <f>'Electric lighting'!$C7+'Overcast Sky'!Z38</f>
        <v>359.45801198000004</v>
      </c>
      <c r="AA38" s="31">
        <f>'Electric lighting'!$C7+'Overcast Sky'!AA38</f>
        <v>355.87575414000003</v>
      </c>
      <c r="AB38" s="31">
        <f>'Electric lighting'!$C7+'Overcast Sky'!AB38</f>
        <v>328.59948932000003</v>
      </c>
      <c r="AC38" s="31">
        <f>'Electric lighting'!$C7+'Overcast Sky'!AC38</f>
        <v>273.39088874000004</v>
      </c>
      <c r="AD38" s="31">
        <f>'Electric lighting'!$C7+'Overcast Sky'!AD38</f>
        <v>269.89377610000003</v>
      </c>
      <c r="AE38" s="31">
        <f>'Electric lighting'!$C7+'Overcast Sky'!AE38</f>
        <v>212.86270592</v>
      </c>
      <c r="AG38" s="1" t="s">
        <v>85</v>
      </c>
    </row>
    <row r="39" spans="1:33" x14ac:dyDescent="0.3">
      <c r="A39" s="73" t="s">
        <v>9</v>
      </c>
      <c r="B39" s="31">
        <f>'Electric lighting'!$C8+'Overcast Sky'!B39</f>
        <v>96.183420198200011</v>
      </c>
      <c r="C39" s="31">
        <f>'Electric lighting'!$C8+'Overcast Sky'!C39</f>
        <v>107.102106406</v>
      </c>
      <c r="D39" s="31">
        <f>'Electric lighting'!$C8+'Overcast Sky'!D39</f>
        <v>120.149494172</v>
      </c>
      <c r="E39" s="31">
        <f>'Electric lighting'!$C8+'Overcast Sky'!E39</f>
        <v>134.060698108</v>
      </c>
      <c r="F39" s="31">
        <f>'Electric lighting'!$C8+'Overcast Sky'!F39</f>
        <v>120.90592775200001</v>
      </c>
      <c r="G39" s="31">
        <f>'Electric lighting'!$C8+'Overcast Sky'!G39</f>
        <v>127.27151877400001</v>
      </c>
      <c r="H39" s="31">
        <f>'Electric lighting'!$C8+'Overcast Sky'!H39</f>
        <v>118.20844629400001</v>
      </c>
      <c r="I39" s="31">
        <f>'Electric lighting'!$C8+'Overcast Sky'!I39</f>
        <v>106.49277474600001</v>
      </c>
      <c r="J39" s="31">
        <f>'Electric lighting'!$C8+'Overcast Sky'!J39</f>
        <v>94.376187060000007</v>
      </c>
      <c r="K39" s="31">
        <f>'Electric lighting'!$C8+'Overcast Sky'!K39</f>
        <v>91.4</v>
      </c>
      <c r="L39" s="31">
        <f>'Electric lighting'!$C8+'Overcast Sky'!L39</f>
        <v>139.07298769800002</v>
      </c>
      <c r="M39" s="31">
        <f>'Electric lighting'!$C8+'Overcast Sky'!M39</f>
        <v>167.65198313600001</v>
      </c>
      <c r="N39" s="31">
        <f>'Electric lighting'!$C8+'Overcast Sky'!N39</f>
        <v>192.00639078</v>
      </c>
      <c r="O39" s="31">
        <f>'Electric lighting'!$C8+'Overcast Sky'!O39</f>
        <v>246.76607688000001</v>
      </c>
      <c r="P39" s="31">
        <f>'Electric lighting'!$C8+'Overcast Sky'!P39</f>
        <v>242.25238490000001</v>
      </c>
      <c r="Q39" s="31">
        <f>'Electric lighting'!$C8+'Overcast Sky'!Q39</f>
        <v>218.7033965</v>
      </c>
      <c r="R39" s="31">
        <f>'Electric lighting'!$C8+'Overcast Sky'!R39</f>
        <v>181.03921800400002</v>
      </c>
      <c r="S39" s="31">
        <f>'Electric lighting'!$C8+'Overcast Sky'!S39</f>
        <v>167.82548912600001</v>
      </c>
      <c r="T39" s="31">
        <f>'Electric lighting'!$C8+'Overcast Sky'!T39</f>
        <v>139.88647761999999</v>
      </c>
      <c r="U39" s="31">
        <f>'Electric lighting'!$C8+'Overcast Sky'!U39</f>
        <v>109.26983073400001</v>
      </c>
      <c r="V39" s="31">
        <f>'Electric lighting'!$C8+'Overcast Sky'!V39</f>
        <v>138.82438182999999</v>
      </c>
      <c r="W39" s="31">
        <f>'Electric lighting'!$C8+'Overcast Sky'!W39</f>
        <v>180.92688068800001</v>
      </c>
      <c r="X39" s="31">
        <f>'Electric lighting'!$C8+'Overcast Sky'!X39</f>
        <v>222.96645362000001</v>
      </c>
      <c r="Y39" s="31">
        <f>'Electric lighting'!$C8+'Overcast Sky'!Y39</f>
        <v>201.47734500000001</v>
      </c>
      <c r="Z39" s="31">
        <f>'Electric lighting'!$C8+'Overcast Sky'!Z39</f>
        <v>248.87450754000002</v>
      </c>
      <c r="AA39" s="31">
        <f>'Electric lighting'!$C8+'Overcast Sky'!AA39</f>
        <v>302.24370006000004</v>
      </c>
      <c r="AB39" s="31">
        <f>'Electric lighting'!$C8+'Overcast Sky'!AB39</f>
        <v>177.21401554600001</v>
      </c>
      <c r="AC39" s="31">
        <f>'Electric lighting'!$C8+'Overcast Sky'!AC39</f>
        <v>257.55968025999999</v>
      </c>
      <c r="AD39" s="31">
        <f>'Electric lighting'!$C8+'Overcast Sky'!AD39</f>
        <v>212.29866586000003</v>
      </c>
      <c r="AE39" s="31">
        <f>'Electric lighting'!$C8+'Overcast Sky'!AE39</f>
        <v>188.23210334000001</v>
      </c>
    </row>
    <row r="40" spans="1:33" x14ac:dyDescent="0.3">
      <c r="A40" s="73" t="s">
        <v>10</v>
      </c>
      <c r="B40" s="31">
        <f>'Electric lighting'!$C9+'Overcast Sky'!B40</f>
        <v>102.96548676</v>
      </c>
      <c r="C40" s="31">
        <f>'Electric lighting'!$C9+'Overcast Sky'!C40</f>
        <v>149.73097155400001</v>
      </c>
      <c r="D40" s="31">
        <f>'Electric lighting'!$C9+'Overcast Sky'!D40</f>
        <v>272.83858470000001</v>
      </c>
      <c r="E40" s="31">
        <f>'Electric lighting'!$C9+'Overcast Sky'!E40</f>
        <v>332.96640392000006</v>
      </c>
      <c r="F40" s="31">
        <f>'Electric lighting'!$C9+'Overcast Sky'!F40</f>
        <v>261.85095896000001</v>
      </c>
      <c r="G40" s="31">
        <f>'Electric lighting'!$C9+'Overcast Sky'!G40</f>
        <v>275.48533229999998</v>
      </c>
      <c r="H40" s="31">
        <f>'Electric lighting'!$C9+'Overcast Sky'!H40</f>
        <v>290.21961858000003</v>
      </c>
      <c r="I40" s="31">
        <f>'Electric lighting'!$C9+'Overcast Sky'!I40</f>
        <v>149.68663264400001</v>
      </c>
      <c r="J40" s="31">
        <f>'Electric lighting'!$C9+'Overcast Sky'!J40</f>
        <v>97.263521050000008</v>
      </c>
      <c r="K40" s="31">
        <f>'Electric lighting'!$C9+'Overcast Sky'!K40</f>
        <v>75.400000000000006</v>
      </c>
      <c r="L40" s="31">
        <f>'Electric lighting'!$C9+'Overcast Sky'!L40</f>
        <v>288.76408856</v>
      </c>
      <c r="M40" s="31">
        <f>'Electric lighting'!$C9+'Overcast Sky'!M40</f>
        <v>446.07663906000005</v>
      </c>
      <c r="N40" s="31">
        <f>'Electric lighting'!$C9+'Overcast Sky'!N40</f>
        <v>478.63145338000004</v>
      </c>
      <c r="O40" s="31">
        <f>'Electric lighting'!$C9+'Overcast Sky'!O40</f>
        <v>537.78209556000002</v>
      </c>
      <c r="P40" s="31">
        <f>'Electric lighting'!$C9+'Overcast Sky'!P40</f>
        <v>629.36273282000002</v>
      </c>
      <c r="Q40" s="31">
        <f>'Electric lighting'!$C9+'Overcast Sky'!Q40</f>
        <v>682.30022106000001</v>
      </c>
      <c r="R40" s="31">
        <f>'Electric lighting'!$C9+'Overcast Sky'!R40</f>
        <v>648.33136235999996</v>
      </c>
      <c r="S40" s="31">
        <f>'Electric lighting'!$C9+'Overcast Sky'!S40</f>
        <v>559.97011946000009</v>
      </c>
      <c r="T40" s="31">
        <f>'Electric lighting'!$C9+'Overcast Sky'!T40</f>
        <v>475.65300181999999</v>
      </c>
      <c r="U40" s="31">
        <f>'Electric lighting'!$C9+'Overcast Sky'!U40</f>
        <v>179.60169214000001</v>
      </c>
      <c r="V40" s="31">
        <f>'Electric lighting'!$C9+'Overcast Sky'!V40</f>
        <v>369.19822276000002</v>
      </c>
      <c r="W40" s="31">
        <f>'Electric lighting'!$C9+'Overcast Sky'!W40</f>
        <v>620.82855696000001</v>
      </c>
      <c r="X40" s="31">
        <f>'Electric lighting'!$C9+'Overcast Sky'!X40</f>
        <v>744.04081717999998</v>
      </c>
      <c r="Y40" s="31">
        <f>'Electric lighting'!$C9+'Overcast Sky'!Y40</f>
        <v>963.09695294000005</v>
      </c>
      <c r="Z40" s="31">
        <f>'Electric lighting'!$C9+'Overcast Sky'!Z40</f>
        <v>1232.6201886000001</v>
      </c>
      <c r="AA40" s="31">
        <f>'Electric lighting'!$C9+'Overcast Sky'!AA40</f>
        <v>1041.2020036000001</v>
      </c>
      <c r="AB40" s="31">
        <f>'Electric lighting'!$C9+'Overcast Sky'!AB40</f>
        <v>1206.8121350000001</v>
      </c>
      <c r="AC40" s="31">
        <f>'Electric lighting'!$C9+'Overcast Sky'!AC40</f>
        <v>671.78669104000005</v>
      </c>
      <c r="AD40" s="31">
        <f>'Electric lighting'!$C9+'Overcast Sky'!AD40</f>
        <v>897.53850040000009</v>
      </c>
      <c r="AE40" s="31">
        <f>'Electric lighting'!$C9+'Overcast Sky'!AE40</f>
        <v>583.25506716000007</v>
      </c>
    </row>
    <row r="41" spans="1:33" ht="15" thickBot="1" x14ac:dyDescent="0.35">
      <c r="A41" s="73" t="s">
        <v>11</v>
      </c>
      <c r="B41" s="31">
        <f>'Electric lighting'!$C10+'Overcast Sky'!B41</f>
        <v>90.666628779999996</v>
      </c>
      <c r="C41" s="31">
        <f>'Electric lighting'!$C10+'Overcast Sky'!C41</f>
        <v>146.24327401600002</v>
      </c>
      <c r="D41" s="31">
        <f>'Electric lighting'!$C10+'Overcast Sky'!D41</f>
        <v>223.7462213</v>
      </c>
      <c r="E41" s="31">
        <f>'Electric lighting'!$C10+'Overcast Sky'!E41</f>
        <v>261.22170354000002</v>
      </c>
      <c r="F41" s="31">
        <f>'Electric lighting'!$C10+'Overcast Sky'!F41</f>
        <v>287.43655192</v>
      </c>
      <c r="G41" s="31">
        <f>'Electric lighting'!$C10+'Overcast Sky'!G41</f>
        <v>206.81473596000001</v>
      </c>
      <c r="H41" s="31">
        <f>'Electric lighting'!$C10+'Overcast Sky'!H41</f>
        <v>228.68246898000001</v>
      </c>
      <c r="I41" s="31">
        <f>'Electric lighting'!$C10+'Overcast Sky'!I41</f>
        <v>176.77541882000003</v>
      </c>
      <c r="J41" s="31">
        <f>'Electric lighting'!$C10+'Overcast Sky'!J41</f>
        <v>91.290570994000007</v>
      </c>
      <c r="K41" s="31">
        <f>'Electric lighting'!$C10+'Overcast Sky'!K41</f>
        <v>74.2</v>
      </c>
      <c r="L41" s="31">
        <f>'Electric lighting'!$C10+'Overcast Sky'!L41</f>
        <v>248.5624239</v>
      </c>
      <c r="M41" s="31">
        <f>'Electric lighting'!$C10+'Overcast Sky'!M41</f>
        <v>323.24028967999999</v>
      </c>
      <c r="N41" s="31">
        <f>'Electric lighting'!$C10+'Overcast Sky'!N41</f>
        <v>473.6324376</v>
      </c>
      <c r="O41" s="31">
        <f>'Electric lighting'!$C10+'Overcast Sky'!O41</f>
        <v>550.91529360000004</v>
      </c>
      <c r="P41" s="31">
        <f>'Electric lighting'!$C10+'Overcast Sky'!P41</f>
        <v>620.48082418000001</v>
      </c>
      <c r="Q41" s="31">
        <f>'Electric lighting'!$C10+'Overcast Sky'!Q41</f>
        <v>639.61249772000008</v>
      </c>
      <c r="R41" s="31">
        <f>'Electric lighting'!$C10+'Overcast Sky'!R41</f>
        <v>567.05402278000008</v>
      </c>
      <c r="S41" s="31">
        <f>'Electric lighting'!$C10+'Overcast Sky'!S41</f>
        <v>460.65033083999998</v>
      </c>
      <c r="T41" s="31">
        <f>'Electric lighting'!$C10+'Overcast Sky'!T41</f>
        <v>287.85720544000003</v>
      </c>
      <c r="U41" s="31">
        <f>'Electric lighting'!$C10+'Overcast Sky'!U41</f>
        <v>148.89580967800001</v>
      </c>
      <c r="V41" s="31">
        <f>'Electric lighting'!$C10+'Overcast Sky'!V41</f>
        <v>366.66778371999999</v>
      </c>
      <c r="W41" s="31">
        <f>'Electric lighting'!$C10+'Overcast Sky'!W41</f>
        <v>401.07052062000002</v>
      </c>
      <c r="X41" s="31">
        <f>'Electric lighting'!$C10+'Overcast Sky'!X41</f>
        <v>566.17766128000005</v>
      </c>
      <c r="Y41" s="31">
        <f>'Electric lighting'!$C10+'Overcast Sky'!Y41</f>
        <v>619.63824901999999</v>
      </c>
      <c r="Z41" s="31">
        <f>'Electric lighting'!$C10+'Overcast Sky'!Z41</f>
        <v>947.90678136000008</v>
      </c>
      <c r="AA41" s="31">
        <f>'Electric lighting'!$C10+'Overcast Sky'!AA41</f>
        <v>910.17767512</v>
      </c>
      <c r="AB41" s="31">
        <f>'Electric lighting'!$C10+'Overcast Sky'!AB41</f>
        <v>968.84878678000018</v>
      </c>
      <c r="AC41" s="31">
        <f>'Electric lighting'!$C10+'Overcast Sky'!AC41</f>
        <v>590.68299332000004</v>
      </c>
      <c r="AD41" s="31">
        <f>'Electric lighting'!$C10+'Overcast Sky'!AD41</f>
        <v>841.1597912200001</v>
      </c>
      <c r="AE41" s="31">
        <f>'Electric lighting'!$C10+'Overcast Sky'!AE41</f>
        <v>458.15611996000001</v>
      </c>
    </row>
    <row r="42" spans="1:33" ht="15" thickTop="1" x14ac:dyDescent="0.3">
      <c r="A42" s="74" t="s">
        <v>12</v>
      </c>
      <c r="B42" s="31">
        <f>'Electric lighting'!$C11+'Overcast Sky'!B42</f>
        <v>85.322476026000004</v>
      </c>
      <c r="C42" s="31">
        <f>'Electric lighting'!$C11+'Overcast Sky'!C42</f>
        <v>118.90564508600001</v>
      </c>
      <c r="D42" s="31">
        <f>'Electric lighting'!$C11+'Overcast Sky'!D42</f>
        <v>149.99659602600002</v>
      </c>
      <c r="E42" s="31">
        <f>'Electric lighting'!$C11+'Overcast Sky'!E42</f>
        <v>211.47662066000001</v>
      </c>
      <c r="F42" s="31">
        <f>'Electric lighting'!$C11+'Overcast Sky'!F42</f>
        <v>209.28838902000001</v>
      </c>
      <c r="G42" s="31">
        <f>'Electric lighting'!$C11+'Overcast Sky'!G42</f>
        <v>196.56706208</v>
      </c>
      <c r="H42" s="31">
        <f>'Electric lighting'!$C11+'Overcast Sky'!H42</f>
        <v>182.06683452000001</v>
      </c>
      <c r="I42" s="31">
        <f>'Electric lighting'!$C11+'Overcast Sky'!I42</f>
        <v>126.12956313000001</v>
      </c>
      <c r="J42" s="31">
        <f>'Electric lighting'!$C11+'Overcast Sky'!J42</f>
        <v>88.360049152000002</v>
      </c>
      <c r="K42" s="31">
        <f>'Electric lighting'!$C11+'Overcast Sky'!K42</f>
        <v>73</v>
      </c>
      <c r="L42" s="31">
        <f>'Electric lighting'!$C11+'Overcast Sky'!L42</f>
        <v>187.67255898000002</v>
      </c>
      <c r="M42" s="31">
        <f>'Electric lighting'!$C11+'Overcast Sky'!M42</f>
        <v>222.86089622</v>
      </c>
      <c r="N42" s="31">
        <f>'Electric lighting'!$C11+'Overcast Sky'!N42</f>
        <v>338.64052396000005</v>
      </c>
      <c r="O42" s="31">
        <f>'Electric lighting'!$C11+'Overcast Sky'!O42</f>
        <v>419.59676128000001</v>
      </c>
      <c r="P42" s="31">
        <f>'Electric lighting'!$C11+'Overcast Sky'!P42</f>
        <v>507.1028384</v>
      </c>
      <c r="Q42" s="31">
        <f>'Electric lighting'!$C11+'Overcast Sky'!Q42</f>
        <v>333.68371462000005</v>
      </c>
      <c r="R42" s="31">
        <f>'Electric lighting'!$C11+'Overcast Sky'!R42</f>
        <v>295.95488011999998</v>
      </c>
      <c r="S42" s="31">
        <f>'Electric lighting'!$C11+'Overcast Sky'!S42</f>
        <v>288.95177799999999</v>
      </c>
      <c r="T42" s="31">
        <f>'Electric lighting'!$C11+'Overcast Sky'!T42</f>
        <v>195.44024688000002</v>
      </c>
      <c r="U42" s="31">
        <f>'Electric lighting'!$C11+'Overcast Sky'!U42</f>
        <v>135.47004591800001</v>
      </c>
      <c r="V42" s="31">
        <f>'Electric lighting'!$C11+'Overcast Sky'!V42</f>
        <v>317.72831936</v>
      </c>
      <c r="W42" s="31">
        <f>'Electric lighting'!$C11+'Overcast Sky'!W42</f>
        <v>260.78864440000001</v>
      </c>
      <c r="X42" s="31">
        <f>'Electric lighting'!$C11+'Overcast Sky'!X42</f>
        <v>477.54033438000005</v>
      </c>
      <c r="Y42" s="31">
        <f>'Electric lighting'!$C11+'Overcast Sky'!Y42</f>
        <v>511.72930248</v>
      </c>
      <c r="Z42" s="31">
        <f>'Electric lighting'!$C11+'Overcast Sky'!Z42</f>
        <v>754.52446348000012</v>
      </c>
      <c r="AA42" s="31">
        <f>'Electric lighting'!$C11+'Overcast Sky'!AA42</f>
        <v>718.36809778000008</v>
      </c>
      <c r="AB42" s="31">
        <f>'Electric lighting'!$C11+'Overcast Sky'!AB42</f>
        <v>626.69153630000005</v>
      </c>
      <c r="AC42" s="31">
        <f>'Electric lighting'!$C11+'Overcast Sky'!AC42</f>
        <v>583.58831865999991</v>
      </c>
      <c r="AD42" s="31">
        <f>'Electric lighting'!$C11+'Overcast Sky'!AD42</f>
        <v>516.5371983</v>
      </c>
      <c r="AE42" s="31">
        <f>'Electric lighting'!$C11+'Overcast Sky'!AE42</f>
        <v>362.45581756000001</v>
      </c>
    </row>
    <row r="43" spans="1:33" x14ac:dyDescent="0.3">
      <c r="A43" s="73" t="s">
        <v>13</v>
      </c>
      <c r="B43" s="31">
        <f>'Electric lighting'!$C12+'Overcast Sky'!B43</f>
        <v>82.214830211999995</v>
      </c>
      <c r="C43" s="31">
        <f>'Electric lighting'!$C12+'Overcast Sky'!C43</f>
        <v>101.585209226</v>
      </c>
      <c r="D43" s="31">
        <f>'Electric lighting'!$C12+'Overcast Sky'!D43</f>
        <v>108.76796771799999</v>
      </c>
      <c r="E43" s="31">
        <f>'Electric lighting'!$C12+'Overcast Sky'!E43</f>
        <v>140.327235374</v>
      </c>
      <c r="F43" s="31">
        <f>'Electric lighting'!$C12+'Overcast Sky'!F43</f>
        <v>170.90792200000001</v>
      </c>
      <c r="G43" s="31">
        <f>'Electric lighting'!$C12+'Overcast Sky'!G43</f>
        <v>137.42397427200001</v>
      </c>
      <c r="H43" s="31">
        <f>'Electric lighting'!$C12+'Overcast Sky'!H43</f>
        <v>133.40665163400001</v>
      </c>
      <c r="I43" s="31">
        <f>'Electric lighting'!$C12+'Overcast Sky'!I43</f>
        <v>95.720190458000005</v>
      </c>
      <c r="J43" s="31">
        <f>'Electric lighting'!$C12+'Overcast Sky'!J43</f>
        <v>82.267466249999998</v>
      </c>
      <c r="K43" s="31">
        <f>'Electric lighting'!$C12+'Overcast Sky'!K43</f>
        <v>73</v>
      </c>
      <c r="L43" s="31">
        <f>'Electric lighting'!$C12+'Overcast Sky'!L43</f>
        <v>148.46131031600001</v>
      </c>
      <c r="M43" s="31">
        <f>'Electric lighting'!$C12+'Overcast Sky'!M43</f>
        <v>262.33267108000001</v>
      </c>
      <c r="N43" s="31">
        <f>'Electric lighting'!$C12+'Overcast Sky'!N43</f>
        <v>238.53141738000002</v>
      </c>
      <c r="O43" s="31">
        <f>'Electric lighting'!$C12+'Overcast Sky'!O43</f>
        <v>263.75459592000004</v>
      </c>
      <c r="P43" s="31">
        <f>'Electric lighting'!$C12+'Overcast Sky'!P43</f>
        <v>393.45473922000002</v>
      </c>
      <c r="Q43" s="31">
        <f>'Electric lighting'!$C12+'Overcast Sky'!Q43</f>
        <v>255.96534998000001</v>
      </c>
      <c r="R43" s="31">
        <f>'Electric lighting'!$C12+'Overcast Sky'!R43</f>
        <v>266.14853474</v>
      </c>
      <c r="S43" s="31">
        <f>'Electric lighting'!$C12+'Overcast Sky'!S43</f>
        <v>262.65749096000002</v>
      </c>
      <c r="T43" s="31">
        <f>'Electric lighting'!$C12+'Overcast Sky'!T43</f>
        <v>161.10196670799999</v>
      </c>
      <c r="U43" s="31">
        <f>'Electric lighting'!$C12+'Overcast Sky'!U43</f>
        <v>110.78189626400001</v>
      </c>
      <c r="V43" s="31">
        <f>'Electric lighting'!$C12+'Overcast Sky'!V43</f>
        <v>241.34700610000002</v>
      </c>
      <c r="W43" s="31">
        <f>'Electric lighting'!$C12+'Overcast Sky'!W43</f>
        <v>232.58067370000001</v>
      </c>
      <c r="X43" s="31">
        <f>'Electric lighting'!$C12+'Overcast Sky'!X43</f>
        <v>276.61061532000002</v>
      </c>
      <c r="Y43" s="31">
        <f>'Electric lighting'!$C12+'Overcast Sky'!Y43</f>
        <v>362.41849860000002</v>
      </c>
      <c r="Z43" s="31">
        <f>'Electric lighting'!$C12+'Overcast Sky'!Z43</f>
        <v>449.74241934000003</v>
      </c>
      <c r="AA43" s="31">
        <f>'Electric lighting'!$C12+'Overcast Sky'!AA43</f>
        <v>626.85775060000003</v>
      </c>
      <c r="AB43" s="31">
        <f>'Electric lighting'!$C12+'Overcast Sky'!AB43</f>
        <v>465.94491684000002</v>
      </c>
      <c r="AC43" s="31">
        <f>'Electric lighting'!$C12+'Overcast Sky'!AC43</f>
        <v>465.06547562000003</v>
      </c>
      <c r="AD43" s="31">
        <f>'Electric lighting'!$C12+'Overcast Sky'!AD43</f>
        <v>308.15220176000003</v>
      </c>
      <c r="AE43" s="31">
        <f>'Electric lighting'!$C12+'Overcast Sky'!AE43</f>
        <v>305.62846180000003</v>
      </c>
    </row>
    <row r="44" spans="1:33" x14ac:dyDescent="0.3">
      <c r="A44" s="73" t="s">
        <v>14</v>
      </c>
      <c r="B44" s="31">
        <f>'Electric lighting'!$C13+'Overcast Sky'!B44</f>
        <v>73.870157588200001</v>
      </c>
      <c r="C44" s="31">
        <f>'Electric lighting'!$C13+'Overcast Sky'!C44</f>
        <v>87.792721161999992</v>
      </c>
      <c r="D44" s="31">
        <f>'Electric lighting'!$C13+'Overcast Sky'!D44</f>
        <v>112.877448172</v>
      </c>
      <c r="E44" s="31">
        <f>'Electric lighting'!$C13+'Overcast Sky'!E44</f>
        <v>117.601041186</v>
      </c>
      <c r="F44" s="31">
        <f>'Electric lighting'!$C13+'Overcast Sky'!F44</f>
        <v>138.74712334600002</v>
      </c>
      <c r="G44" s="31">
        <f>'Electric lighting'!$C13+'Overcast Sky'!G44</f>
        <v>140.730653244</v>
      </c>
      <c r="H44" s="31">
        <f>'Electric lighting'!$C13+'Overcast Sky'!H44</f>
        <v>108.927843142</v>
      </c>
      <c r="I44" s="31">
        <f>'Electric lighting'!$C13+'Overcast Sky'!I44</f>
        <v>85.264705825999997</v>
      </c>
      <c r="J44" s="31">
        <f>'Electric lighting'!$C13+'Overcast Sky'!J44</f>
        <v>71.271455431799993</v>
      </c>
      <c r="K44" s="31">
        <f>'Electric lighting'!$C13+'Overcast Sky'!K44</f>
        <v>66.8</v>
      </c>
      <c r="L44" s="31">
        <f>'Electric lighting'!$C13+'Overcast Sky'!L44</f>
        <v>108.082912902</v>
      </c>
      <c r="M44" s="31">
        <f>'Electric lighting'!$C13+'Overcast Sky'!M44</f>
        <v>167.03619032</v>
      </c>
      <c r="N44" s="31">
        <f>'Electric lighting'!$C13+'Overcast Sky'!N44</f>
        <v>253.95422208000002</v>
      </c>
      <c r="O44" s="31">
        <f>'Electric lighting'!$C13+'Overcast Sky'!O44</f>
        <v>254.97551157999999</v>
      </c>
      <c r="P44" s="31">
        <f>'Electric lighting'!$C13+'Overcast Sky'!P44</f>
        <v>282.56962162000002</v>
      </c>
      <c r="Q44" s="31">
        <f>'Electric lighting'!$C13+'Overcast Sky'!Q44</f>
        <v>221.15303016000001</v>
      </c>
      <c r="R44" s="31">
        <f>'Electric lighting'!$C13+'Overcast Sky'!R44</f>
        <v>202.61039836000003</v>
      </c>
      <c r="S44" s="31">
        <f>'Electric lighting'!$C13+'Overcast Sky'!S44</f>
        <v>218.65564898000002</v>
      </c>
      <c r="T44" s="31">
        <f>'Electric lighting'!$C13+'Overcast Sky'!T44</f>
        <v>118.109059116</v>
      </c>
      <c r="U44" s="31">
        <f>'Electric lighting'!$C13+'Overcast Sky'!U44</f>
        <v>94.40334014199999</v>
      </c>
      <c r="V44" s="31">
        <f>'Electric lighting'!$C13+'Overcast Sky'!V44</f>
        <v>193.77178312000001</v>
      </c>
      <c r="W44" s="31">
        <f>'Electric lighting'!$C13+'Overcast Sky'!W44</f>
        <v>211.02283469999998</v>
      </c>
      <c r="X44" s="31">
        <f>'Electric lighting'!$C13+'Overcast Sky'!X44</f>
        <v>318.01692708000002</v>
      </c>
      <c r="Y44" s="31">
        <f>'Electric lighting'!$C13+'Overcast Sky'!Y44</f>
        <v>394.65603102000006</v>
      </c>
      <c r="Z44" s="31">
        <f>'Electric lighting'!$C13+'Overcast Sky'!Z44</f>
        <v>320.94709949999998</v>
      </c>
      <c r="AA44" s="31">
        <f>'Electric lighting'!$C13+'Overcast Sky'!AA44</f>
        <v>361.00547044000007</v>
      </c>
      <c r="AB44" s="31">
        <f>'Electric lighting'!$C13+'Overcast Sky'!AB44</f>
        <v>317.43603754000003</v>
      </c>
      <c r="AC44" s="31">
        <f>'Electric lighting'!$C13+'Overcast Sky'!AC44</f>
        <v>262.20986443999999</v>
      </c>
      <c r="AD44" s="31">
        <f>'Electric lighting'!$C13+'Overcast Sky'!AD44</f>
        <v>253.94833438000001</v>
      </c>
      <c r="AE44" s="31">
        <f>'Electric lighting'!$C13+'Overcast Sky'!AE44</f>
        <v>181.50516778000002</v>
      </c>
    </row>
    <row r="45" spans="1:33" x14ac:dyDescent="0.3">
      <c r="A45" s="73" t="s">
        <v>15</v>
      </c>
      <c r="B45" s="31">
        <f>'Electric lighting'!$C14+'Overcast Sky'!B45</f>
        <v>73.803508282199999</v>
      </c>
      <c r="C45" s="31">
        <f>'Electric lighting'!$C14+'Overcast Sky'!C45</f>
        <v>88.594081880000005</v>
      </c>
      <c r="D45" s="31">
        <f>'Electric lighting'!$C14+'Overcast Sky'!D45</f>
        <v>100.072805206</v>
      </c>
      <c r="E45" s="31">
        <f>'Electric lighting'!$C14+'Overcast Sky'!E45</f>
        <v>112.677546628</v>
      </c>
      <c r="F45" s="31">
        <f>'Electric lighting'!$C14+'Overcast Sky'!F45</f>
        <v>115.203895292</v>
      </c>
      <c r="G45" s="31">
        <f>'Electric lighting'!$C14+'Overcast Sky'!G45</f>
        <v>120.65451961799999</v>
      </c>
      <c r="H45" s="31">
        <f>'Electric lighting'!$C14+'Overcast Sky'!H45</f>
        <v>92.720172981999994</v>
      </c>
      <c r="I45" s="31">
        <f>'Electric lighting'!$C14+'Overcast Sky'!I45</f>
        <v>90.434975452000003</v>
      </c>
      <c r="J45" s="31">
        <f>'Electric lighting'!$C14+'Overcast Sky'!J45</f>
        <v>76.051619642799992</v>
      </c>
      <c r="K45" s="31">
        <f>'Electric lighting'!$C14+'Overcast Sky'!K45</f>
        <v>69.8</v>
      </c>
      <c r="L45" s="31">
        <f>'Electric lighting'!$C14+'Overcast Sky'!L45</f>
        <v>99.757423762000002</v>
      </c>
      <c r="M45" s="31">
        <f>'Electric lighting'!$C14+'Overcast Sky'!M45</f>
        <v>155.92069225199998</v>
      </c>
      <c r="N45" s="31">
        <f>'Electric lighting'!$C14+'Overcast Sky'!N45</f>
        <v>179.66928274</v>
      </c>
      <c r="O45" s="31">
        <f>'Electric lighting'!$C14+'Overcast Sky'!O45</f>
        <v>268.60887894000001</v>
      </c>
      <c r="P45" s="31">
        <f>'Electric lighting'!$C14+'Overcast Sky'!P45</f>
        <v>216.0463919</v>
      </c>
      <c r="Q45" s="31">
        <f>'Electric lighting'!$C14+'Overcast Sky'!Q45</f>
        <v>167.72096551999999</v>
      </c>
      <c r="R45" s="31">
        <f>'Electric lighting'!$C14+'Overcast Sky'!R45</f>
        <v>152.585962378</v>
      </c>
      <c r="S45" s="31">
        <f>'Electric lighting'!$C14+'Overcast Sky'!S45</f>
        <v>169.32423152000001</v>
      </c>
      <c r="T45" s="31">
        <f>'Electric lighting'!$C14+'Overcast Sky'!T45</f>
        <v>112.79592563</v>
      </c>
      <c r="U45" s="31">
        <f>'Electric lighting'!$C14+'Overcast Sky'!U45</f>
        <v>92.534384344000003</v>
      </c>
      <c r="V45" s="31">
        <f>'Electric lighting'!$C14+'Overcast Sky'!V45</f>
        <v>118.75423273999999</v>
      </c>
      <c r="W45" s="31">
        <f>'Electric lighting'!$C14+'Overcast Sky'!W45</f>
        <v>137.91231034999998</v>
      </c>
      <c r="X45" s="31">
        <f>'Electric lighting'!$C14+'Overcast Sky'!X45</f>
        <v>214.84955836</v>
      </c>
      <c r="Y45" s="31">
        <f>'Electric lighting'!$C14+'Overcast Sky'!Y45</f>
        <v>223.75022089999999</v>
      </c>
      <c r="Z45" s="31">
        <f>'Electric lighting'!$C14+'Overcast Sky'!Z45</f>
        <v>299.26205673999999</v>
      </c>
      <c r="AA45" s="31">
        <f>'Electric lighting'!$C14+'Overcast Sky'!AA45</f>
        <v>319.66520173999999</v>
      </c>
      <c r="AB45" s="31">
        <f>'Electric lighting'!$C14+'Overcast Sky'!AB45</f>
        <v>239.86268188000003</v>
      </c>
      <c r="AC45" s="31">
        <f>'Electric lighting'!$C14+'Overcast Sky'!AC45</f>
        <v>275.44214356000003</v>
      </c>
      <c r="AD45" s="31">
        <f>'Electric lighting'!$C14+'Overcast Sky'!AD45</f>
        <v>226.35167849999999</v>
      </c>
      <c r="AE45" s="31">
        <f>'Electric lighting'!$C14+'Overcast Sky'!AE45</f>
        <v>174.57180266</v>
      </c>
    </row>
    <row r="46" spans="1:33" x14ac:dyDescent="0.3">
      <c r="A46" s="73" t="s">
        <v>16</v>
      </c>
      <c r="B46" s="31">
        <f>'Electric lighting'!$C15+'Overcast Sky'!B46</f>
        <v>76.249695555799988</v>
      </c>
      <c r="C46" s="31">
        <f>'Electric lighting'!$C15+'Overcast Sky'!C46</f>
        <v>83.100042657999992</v>
      </c>
      <c r="D46" s="31">
        <f>'Electric lighting'!$C15+'Overcast Sky'!D46</f>
        <v>104.41083549</v>
      </c>
      <c r="E46" s="31">
        <f>'Electric lighting'!$C15+'Overcast Sky'!E46</f>
        <v>99.78747830399999</v>
      </c>
      <c r="F46" s="31">
        <f>'Electric lighting'!$C15+'Overcast Sky'!F46</f>
        <v>103.25046039999999</v>
      </c>
      <c r="G46" s="31">
        <f>'Electric lighting'!$C15+'Overcast Sky'!G46</f>
        <v>120.486729324</v>
      </c>
      <c r="H46" s="31">
        <f>'Electric lighting'!$C15+'Overcast Sky'!H46</f>
        <v>99.067747740000001</v>
      </c>
      <c r="I46" s="31">
        <f>'Electric lighting'!$C15+'Overcast Sky'!I46</f>
        <v>85.651771838000002</v>
      </c>
      <c r="J46" s="31">
        <f>'Electric lighting'!$C15+'Overcast Sky'!J46</f>
        <v>76.839735487399992</v>
      </c>
      <c r="K46" s="31">
        <f>'Electric lighting'!$C15+'Overcast Sky'!K46</f>
        <v>72.599999999999994</v>
      </c>
      <c r="L46" s="31">
        <f>'Electric lighting'!$C15+'Overcast Sky'!L46</f>
        <v>114.548223002</v>
      </c>
      <c r="M46" s="31">
        <f>'Electric lighting'!$C15+'Overcast Sky'!M46</f>
        <v>148.096219848</v>
      </c>
      <c r="N46" s="31">
        <f>'Electric lighting'!$C15+'Overcast Sky'!N46</f>
        <v>196.35909168000001</v>
      </c>
      <c r="O46" s="31">
        <f>'Electric lighting'!$C15+'Overcast Sky'!O46</f>
        <v>157.14722707199999</v>
      </c>
      <c r="P46" s="31">
        <f>'Electric lighting'!$C15+'Overcast Sky'!P46</f>
        <v>185.33315060000001</v>
      </c>
      <c r="Q46" s="31">
        <f>'Electric lighting'!$C15+'Overcast Sky'!Q46</f>
        <v>176.51536876</v>
      </c>
      <c r="R46" s="31">
        <f>'Electric lighting'!$C15+'Overcast Sky'!R46</f>
        <v>159.73608499400001</v>
      </c>
      <c r="S46" s="31">
        <f>'Electric lighting'!$C15+'Overcast Sky'!S46</f>
        <v>164.7130665</v>
      </c>
      <c r="T46" s="31">
        <f>'Electric lighting'!$C15+'Overcast Sky'!T46</f>
        <v>114.062777608</v>
      </c>
      <c r="U46" s="31">
        <f>'Electric lighting'!$C15+'Overcast Sky'!U46</f>
        <v>89.980436051999988</v>
      </c>
      <c r="V46" s="31">
        <f>'Electric lighting'!$C15+'Overcast Sky'!V46</f>
        <v>124.82235008199999</v>
      </c>
      <c r="W46" s="31">
        <f>'Electric lighting'!$C15+'Overcast Sky'!W46</f>
        <v>148.00894601800002</v>
      </c>
      <c r="X46" s="31">
        <f>'Electric lighting'!$C15+'Overcast Sky'!X46</f>
        <v>150.99491571799999</v>
      </c>
      <c r="Y46" s="31">
        <f>'Electric lighting'!$C15+'Overcast Sky'!Y46</f>
        <v>217.14756400000002</v>
      </c>
      <c r="Z46" s="31">
        <f>'Electric lighting'!$C15+'Overcast Sky'!Z46</f>
        <v>274.72782072000001</v>
      </c>
      <c r="AA46" s="31">
        <f>'Electric lighting'!$C15+'Overcast Sky'!AA46</f>
        <v>160.13362249799999</v>
      </c>
      <c r="AB46" s="31">
        <f>'Electric lighting'!$C15+'Overcast Sky'!AB46</f>
        <v>205.83312562</v>
      </c>
      <c r="AC46" s="31">
        <f>'Electric lighting'!$C15+'Overcast Sky'!AC46</f>
        <v>217.01912156</v>
      </c>
      <c r="AD46" s="31">
        <f>'Electric lighting'!$C15+'Overcast Sky'!AD46</f>
        <v>164.32628990000001</v>
      </c>
      <c r="AE46" s="31">
        <f>'Electric lighting'!$C15+'Overcast Sky'!AE46</f>
        <v>159.886610838</v>
      </c>
    </row>
    <row r="47" spans="1:33" x14ac:dyDescent="0.3">
      <c r="A47" s="73" t="s">
        <v>17</v>
      </c>
      <c r="B47" s="31">
        <f>'Electric lighting'!$C16+'Overcast Sky'!B47</f>
        <v>92.34077289199999</v>
      </c>
      <c r="C47" s="31">
        <f>'Electric lighting'!$C16+'Overcast Sky'!C47</f>
        <v>153.939883052</v>
      </c>
      <c r="D47" s="31">
        <f>'Electric lighting'!$C16+'Overcast Sky'!D47</f>
        <v>257.19470622000006</v>
      </c>
      <c r="E47" s="31">
        <f>'Electric lighting'!$C16+'Overcast Sky'!E47</f>
        <v>232.11962598</v>
      </c>
      <c r="F47" s="31">
        <f>'Electric lighting'!$C16+'Overcast Sky'!F47</f>
        <v>291.48141013999998</v>
      </c>
      <c r="G47" s="31">
        <f>'Electric lighting'!$C16+'Overcast Sky'!G47</f>
        <v>277.77547859999999</v>
      </c>
      <c r="H47" s="31">
        <f>'Electric lighting'!$C16+'Overcast Sky'!H47</f>
        <v>246.01287696</v>
      </c>
      <c r="I47" s="31">
        <f>'Electric lighting'!$C16+'Overcast Sky'!I47</f>
        <v>142.18158455599999</v>
      </c>
      <c r="J47" s="31">
        <f>'Electric lighting'!$C16+'Overcast Sky'!J47</f>
        <v>91.837447005999991</v>
      </c>
      <c r="K47" s="31">
        <f>'Electric lighting'!$C16+'Overcast Sky'!K47</f>
        <v>71.599999999999994</v>
      </c>
      <c r="L47" s="31">
        <f>'Electric lighting'!$C16+'Overcast Sky'!L47</f>
        <v>245.48968688000002</v>
      </c>
      <c r="M47" s="31">
        <f>'Electric lighting'!$C16+'Overcast Sky'!M47</f>
        <v>478.70719042000007</v>
      </c>
      <c r="N47" s="31">
        <f>'Electric lighting'!$C16+'Overcast Sky'!N47</f>
        <v>533.16316178</v>
      </c>
      <c r="O47" s="31">
        <f>'Electric lighting'!$C16+'Overcast Sky'!O47</f>
        <v>622.78201740000009</v>
      </c>
      <c r="P47" s="31">
        <f>'Electric lighting'!$C16+'Overcast Sky'!P47</f>
        <v>528.99974266000004</v>
      </c>
      <c r="Q47" s="31">
        <f>'Electric lighting'!$C16+'Overcast Sky'!Q47</f>
        <v>712.35893448000002</v>
      </c>
      <c r="R47" s="31">
        <f>'Electric lighting'!$C16+'Overcast Sky'!R47</f>
        <v>728.94866148000006</v>
      </c>
      <c r="S47" s="31">
        <f>'Electric lighting'!$C16+'Overcast Sky'!S47</f>
        <v>560.98489935999999</v>
      </c>
      <c r="T47" s="31">
        <f>'Electric lighting'!$C16+'Overcast Sky'!T47</f>
        <v>388.55436569999995</v>
      </c>
      <c r="U47" s="31">
        <f>'Electric lighting'!$C16+'Overcast Sky'!U47</f>
        <v>174.57705054000002</v>
      </c>
      <c r="V47" s="31">
        <f>'Electric lighting'!$C16+'Overcast Sky'!V47</f>
        <v>333.26813805999996</v>
      </c>
      <c r="W47" s="31">
        <f>'Electric lighting'!$C16+'Overcast Sky'!W47</f>
        <v>470.90852415999996</v>
      </c>
      <c r="X47" s="31">
        <f>'Electric lighting'!$C16+'Overcast Sky'!X47</f>
        <v>652.76925104000009</v>
      </c>
      <c r="Y47" s="31">
        <f>'Electric lighting'!$C16+'Overcast Sky'!Y47</f>
        <v>812.58796898000003</v>
      </c>
      <c r="Z47" s="31">
        <f>'Electric lighting'!$C16+'Overcast Sky'!Z47</f>
        <v>856.89517598000009</v>
      </c>
      <c r="AA47" s="31">
        <f>'Electric lighting'!$C16+'Overcast Sky'!AA47</f>
        <v>1147.8779006</v>
      </c>
      <c r="AB47" s="31">
        <f>'Electric lighting'!$C16+'Overcast Sky'!AB47</f>
        <v>1119.5191141999999</v>
      </c>
      <c r="AC47" s="31">
        <f>'Electric lighting'!$C16+'Overcast Sky'!AC47</f>
        <v>781.24828536000007</v>
      </c>
      <c r="AD47" s="31">
        <f>'Electric lighting'!$C16+'Overcast Sky'!AD47</f>
        <v>749.10062814000003</v>
      </c>
      <c r="AE47" s="31">
        <f>'Electric lighting'!$C16+'Overcast Sky'!AE47</f>
        <v>543.69036937999999</v>
      </c>
    </row>
    <row r="48" spans="1:33" ht="15" thickBot="1" x14ac:dyDescent="0.35">
      <c r="A48" s="75" t="s">
        <v>18</v>
      </c>
      <c r="B48" s="31">
        <f>'Electric lighting'!$C17+'Overcast Sky'!B48</f>
        <v>87.451485403999996</v>
      </c>
      <c r="C48" s="31">
        <f>'Electric lighting'!$C17+'Overcast Sky'!C48</f>
        <v>142.64387216400002</v>
      </c>
      <c r="D48" s="31">
        <f>'Electric lighting'!$C17+'Overcast Sky'!D48</f>
        <v>190.14177778000001</v>
      </c>
      <c r="E48" s="31">
        <f>'Electric lighting'!$C17+'Overcast Sky'!E48</f>
        <v>255.40068226000002</v>
      </c>
      <c r="F48" s="31">
        <f>'Electric lighting'!$C17+'Overcast Sky'!F48</f>
        <v>244.24068278000001</v>
      </c>
      <c r="G48" s="31">
        <f>'Electric lighting'!$C17+'Overcast Sky'!G48</f>
        <v>182.83885586</v>
      </c>
      <c r="H48" s="31">
        <f>'Electric lighting'!$C17+'Overcast Sky'!H48</f>
        <v>218.95301128000003</v>
      </c>
      <c r="I48" s="31">
        <f>'Electric lighting'!$C17+'Overcast Sky'!I48</f>
        <v>138.03929221200002</v>
      </c>
      <c r="J48" s="31">
        <f>'Electric lighting'!$C17+'Overcast Sky'!J48</f>
        <v>89.745677528000002</v>
      </c>
      <c r="K48" s="31">
        <f>'Electric lighting'!$C17+'Overcast Sky'!K48</f>
        <v>70.5</v>
      </c>
      <c r="L48" s="31">
        <f>'Electric lighting'!$C17+'Overcast Sky'!L48</f>
        <v>215.69783782000002</v>
      </c>
      <c r="M48" s="31">
        <f>'Electric lighting'!$C17+'Overcast Sky'!M48</f>
        <v>307.26497866</v>
      </c>
      <c r="N48" s="31">
        <f>'Electric lighting'!$C17+'Overcast Sky'!N48</f>
        <v>404.81112414</v>
      </c>
      <c r="O48" s="31">
        <f>'Electric lighting'!$C17+'Overcast Sky'!O48</f>
        <v>617.96271202000003</v>
      </c>
      <c r="P48" s="31">
        <f>'Electric lighting'!$C17+'Overcast Sky'!P48</f>
        <v>574.91755616</v>
      </c>
      <c r="Q48" s="31">
        <f>'Electric lighting'!$C17+'Overcast Sky'!Q48</f>
        <v>692.88595901999997</v>
      </c>
      <c r="R48" s="31">
        <f>'Electric lighting'!$C17+'Overcast Sky'!R48</f>
        <v>471.88398370000004</v>
      </c>
      <c r="S48" s="31">
        <f>'Electric lighting'!$C17+'Overcast Sky'!S48</f>
        <v>462.21837305999998</v>
      </c>
      <c r="T48" s="31">
        <f>'Electric lighting'!$C17+'Overcast Sky'!T48</f>
        <v>289.54417920000003</v>
      </c>
      <c r="U48" s="31">
        <f>'Electric lighting'!$C17+'Overcast Sky'!U48</f>
        <v>158.45578870399999</v>
      </c>
      <c r="V48" s="31">
        <f>'Electric lighting'!$C17+'Overcast Sky'!V48</f>
        <v>370.0580238</v>
      </c>
      <c r="W48" s="31">
        <f>'Electric lighting'!$C17+'Overcast Sky'!W48</f>
        <v>509.86245668000004</v>
      </c>
      <c r="X48" s="31">
        <f>'Electric lighting'!$C17+'Overcast Sky'!X48</f>
        <v>560.75836230000004</v>
      </c>
      <c r="Y48" s="31">
        <f>'Electric lighting'!$C17+'Overcast Sky'!Y48</f>
        <v>637.15290024000001</v>
      </c>
      <c r="Z48" s="31">
        <f>'Electric lighting'!$C17+'Overcast Sky'!Z48</f>
        <v>798.39807202000009</v>
      </c>
      <c r="AA48" s="31">
        <f>'Electric lighting'!$C17+'Overcast Sky'!AA48</f>
        <v>825.33873793999999</v>
      </c>
      <c r="AB48" s="31">
        <f>'Electric lighting'!$C17+'Overcast Sky'!AB48</f>
        <v>914.32371472</v>
      </c>
      <c r="AC48" s="31">
        <f>'Electric lighting'!$C17+'Overcast Sky'!AC48</f>
        <v>766.30711787999996</v>
      </c>
      <c r="AD48" s="31">
        <f>'Electric lighting'!$C17+'Overcast Sky'!AD48</f>
        <v>632.40895390000003</v>
      </c>
      <c r="AE48" s="31">
        <f>'Electric lighting'!$C17+'Overcast Sky'!AE48</f>
        <v>395.34279673999998</v>
      </c>
    </row>
    <row r="49" spans="1:31" ht="15" thickTop="1" x14ac:dyDescent="0.3">
      <c r="A49" s="74" t="s">
        <v>19</v>
      </c>
      <c r="B49" s="31">
        <f>'Electric lighting'!$C18+'Overcast Sky'!B49</f>
        <v>83.85180871</v>
      </c>
      <c r="C49" s="31">
        <f>'Electric lighting'!$C18+'Overcast Sky'!C49</f>
        <v>117.483465244</v>
      </c>
      <c r="D49" s="31">
        <f>'Electric lighting'!$C18+'Overcast Sky'!D49</f>
        <v>166.33834984000001</v>
      </c>
      <c r="E49" s="31">
        <f>'Electric lighting'!$C18+'Overcast Sky'!E49</f>
        <v>206.18005342000001</v>
      </c>
      <c r="F49" s="31">
        <f>'Electric lighting'!$C18+'Overcast Sky'!F49</f>
        <v>193.67376339999998</v>
      </c>
      <c r="G49" s="31">
        <f>'Electric lighting'!$C18+'Overcast Sky'!G49</f>
        <v>174.427325</v>
      </c>
      <c r="H49" s="31">
        <f>'Electric lighting'!$C18+'Overcast Sky'!H49</f>
        <v>173.73311988</v>
      </c>
      <c r="I49" s="31">
        <f>'Electric lighting'!$C18+'Overcast Sky'!I49</f>
        <v>120.07798441599999</v>
      </c>
      <c r="J49" s="31">
        <f>'Electric lighting'!$C18+'Overcast Sky'!J49</f>
        <v>83.705522009999996</v>
      </c>
      <c r="K49" s="31">
        <f>'Electric lighting'!$C18+'Overcast Sky'!K49</f>
        <v>70.599999999999994</v>
      </c>
      <c r="L49" s="31">
        <f>'Electric lighting'!$C18+'Overcast Sky'!L49</f>
        <v>211.25914576000002</v>
      </c>
      <c r="M49" s="31">
        <f>'Electric lighting'!$C18+'Overcast Sky'!M49</f>
        <v>244.78968784</v>
      </c>
      <c r="N49" s="31">
        <f>'Electric lighting'!$C18+'Overcast Sky'!N49</f>
        <v>297.23731943999996</v>
      </c>
      <c r="O49" s="31">
        <f>'Electric lighting'!$C18+'Overcast Sky'!O49</f>
        <v>388.43933230000005</v>
      </c>
      <c r="P49" s="31">
        <f>'Electric lighting'!$C18+'Overcast Sky'!P49</f>
        <v>411.19592685999999</v>
      </c>
      <c r="Q49" s="31">
        <f>'Electric lighting'!$C18+'Overcast Sky'!Q49</f>
        <v>554.71577017999994</v>
      </c>
      <c r="R49" s="31">
        <f>'Electric lighting'!$C18+'Overcast Sky'!R49</f>
        <v>329.02954074000002</v>
      </c>
      <c r="S49" s="31">
        <f>'Electric lighting'!$C18+'Overcast Sky'!S49</f>
        <v>301.66958</v>
      </c>
      <c r="T49" s="31">
        <f>'Electric lighting'!$C18+'Overcast Sky'!T49</f>
        <v>240.58052582000002</v>
      </c>
      <c r="U49" s="31">
        <f>'Electric lighting'!$C18+'Overcast Sky'!U49</f>
        <v>125.424487032</v>
      </c>
      <c r="V49" s="31">
        <f>'Electric lighting'!$C18+'Overcast Sky'!V49</f>
        <v>264.86402743999997</v>
      </c>
      <c r="W49" s="31">
        <f>'Electric lighting'!$C18+'Overcast Sky'!W49</f>
        <v>416.32203021999999</v>
      </c>
      <c r="X49" s="31">
        <f>'Electric lighting'!$C18+'Overcast Sky'!X49</f>
        <v>352.99628410000003</v>
      </c>
      <c r="Y49" s="31">
        <f>'Electric lighting'!$C18+'Overcast Sky'!Y49</f>
        <v>461.66411372000005</v>
      </c>
      <c r="Z49" s="31">
        <f>'Electric lighting'!$C18+'Overcast Sky'!Z49</f>
        <v>618.08807442</v>
      </c>
      <c r="AA49" s="31">
        <f>'Electric lighting'!$C18+'Overcast Sky'!AA49</f>
        <v>600.92588182000009</v>
      </c>
      <c r="AB49" s="31">
        <f>'Electric lighting'!$C18+'Overcast Sky'!AB49</f>
        <v>698.5030962400001</v>
      </c>
      <c r="AC49" s="31">
        <f>'Electric lighting'!$C18+'Overcast Sky'!AC49</f>
        <v>605.05596750000007</v>
      </c>
      <c r="AD49" s="31">
        <f>'Electric lighting'!$C18+'Overcast Sky'!AD49</f>
        <v>483.18039634000002</v>
      </c>
      <c r="AE49" s="31">
        <f>'Electric lighting'!$C18+'Overcast Sky'!AE49</f>
        <v>308.69079812000001</v>
      </c>
    </row>
    <row r="50" spans="1:31" x14ac:dyDescent="0.3">
      <c r="A50" s="73" t="s">
        <v>20</v>
      </c>
      <c r="B50" s="31">
        <f>'Electric lighting'!$C19+'Overcast Sky'!B50</f>
        <v>78.822408459999991</v>
      </c>
      <c r="C50" s="31">
        <f>'Electric lighting'!$C19+'Overcast Sky'!C50</f>
        <v>102.04470197399999</v>
      </c>
      <c r="D50" s="31">
        <f>'Electric lighting'!$C19+'Overcast Sky'!D50</f>
        <v>132.75938359399998</v>
      </c>
      <c r="E50" s="31">
        <f>'Electric lighting'!$C19+'Overcast Sky'!E50</f>
        <v>162.72457911999999</v>
      </c>
      <c r="F50" s="31">
        <f>'Electric lighting'!$C19+'Overcast Sky'!F50</f>
        <v>192.84387839999999</v>
      </c>
      <c r="G50" s="31">
        <f>'Electric lighting'!$C19+'Overcast Sky'!G50</f>
        <v>131.42695179399999</v>
      </c>
      <c r="H50" s="31">
        <f>'Electric lighting'!$C19+'Overcast Sky'!H50</f>
        <v>150.82116240599998</v>
      </c>
      <c r="I50" s="31">
        <f>'Electric lighting'!$C19+'Overcast Sky'!I50</f>
        <v>101.875752158</v>
      </c>
      <c r="J50" s="31">
        <f>'Electric lighting'!$C19+'Overcast Sky'!J50</f>
        <v>77.368028805999998</v>
      </c>
      <c r="K50" s="31">
        <f>'Electric lighting'!$C19+'Overcast Sky'!K50</f>
        <v>67.8</v>
      </c>
      <c r="L50" s="31">
        <f>'Electric lighting'!$C19+'Overcast Sky'!L50</f>
        <v>141.72876012200001</v>
      </c>
      <c r="M50" s="31">
        <f>'Electric lighting'!$C19+'Overcast Sky'!M50</f>
        <v>199.63158127999998</v>
      </c>
      <c r="N50" s="31">
        <f>'Electric lighting'!$C19+'Overcast Sky'!N50</f>
        <v>224.95802101999999</v>
      </c>
      <c r="O50" s="31">
        <f>'Electric lighting'!$C19+'Overcast Sky'!O50</f>
        <v>326.77918018000003</v>
      </c>
      <c r="P50" s="31">
        <f>'Electric lighting'!$C19+'Overcast Sky'!P50</f>
        <v>306.63020266000001</v>
      </c>
      <c r="Q50" s="31">
        <f>'Electric lighting'!$C19+'Overcast Sky'!Q50</f>
        <v>361.76606750000002</v>
      </c>
      <c r="R50" s="31">
        <f>'Electric lighting'!$C19+'Overcast Sky'!R50</f>
        <v>210.66277600000001</v>
      </c>
      <c r="S50" s="31">
        <f>'Electric lighting'!$C19+'Overcast Sky'!S50</f>
        <v>266.02581548000001</v>
      </c>
      <c r="T50" s="31">
        <f>'Electric lighting'!$C19+'Overcast Sky'!T50</f>
        <v>150.536514756</v>
      </c>
      <c r="U50" s="31">
        <f>'Electric lighting'!$C19+'Overcast Sky'!U50</f>
        <v>98.645678415999996</v>
      </c>
      <c r="V50" s="31">
        <f>'Electric lighting'!$C19+'Overcast Sky'!V50</f>
        <v>274.37258131999999</v>
      </c>
      <c r="W50" s="31">
        <f>'Electric lighting'!$C19+'Overcast Sky'!W50</f>
        <v>263.12182068000004</v>
      </c>
      <c r="X50" s="31">
        <f>'Electric lighting'!$C19+'Overcast Sky'!X50</f>
        <v>545.44654658000002</v>
      </c>
      <c r="Y50" s="31">
        <f>'Electric lighting'!$C19+'Overcast Sky'!Y50</f>
        <v>315.30912536</v>
      </c>
      <c r="Z50" s="31">
        <f>'Electric lighting'!$C19+'Overcast Sky'!Z50</f>
        <v>505.07739566000004</v>
      </c>
      <c r="AA50" s="31">
        <f>'Electric lighting'!$C19+'Overcast Sky'!AA50</f>
        <v>376.24211020000001</v>
      </c>
      <c r="AB50" s="31">
        <f>'Electric lighting'!$C19+'Overcast Sky'!AB50</f>
        <v>372.89128426000002</v>
      </c>
      <c r="AC50" s="31">
        <f>'Electric lighting'!$C19+'Overcast Sky'!AC50</f>
        <v>476.72567450000003</v>
      </c>
      <c r="AD50" s="31">
        <f>'Electric lighting'!$C19+'Overcast Sky'!AD50</f>
        <v>383.53687992000005</v>
      </c>
      <c r="AE50" s="31">
        <f>'Electric lighting'!$C19+'Overcast Sky'!AE50</f>
        <v>317.13612396000002</v>
      </c>
    </row>
    <row r="51" spans="1:31" x14ac:dyDescent="0.3">
      <c r="A51" s="73" t="s">
        <v>21</v>
      </c>
      <c r="B51" s="31">
        <f>'Electric lighting'!$C20+'Overcast Sky'!B51</f>
        <v>69.100933309599995</v>
      </c>
      <c r="C51" s="31">
        <f>'Electric lighting'!$C20+'Overcast Sky'!C51</f>
        <v>89.101946588000004</v>
      </c>
      <c r="D51" s="31">
        <f>'Electric lighting'!$C20+'Overcast Sky'!D51</f>
        <v>101.084919716</v>
      </c>
      <c r="E51" s="31">
        <f>'Electric lighting'!$C20+'Overcast Sky'!E51</f>
        <v>131.99572515200001</v>
      </c>
      <c r="F51" s="31">
        <f>'Electric lighting'!$C20+'Overcast Sky'!F51</f>
        <v>165.15204502</v>
      </c>
      <c r="G51" s="31">
        <f>'Electric lighting'!$C20+'Overcast Sky'!G51</f>
        <v>139.524761926</v>
      </c>
      <c r="H51" s="31">
        <f>'Electric lighting'!$C20+'Overcast Sky'!H51</f>
        <v>126.780110636</v>
      </c>
      <c r="I51" s="31">
        <f>'Electric lighting'!$C20+'Overcast Sky'!I51</f>
        <v>88.541546244000003</v>
      </c>
      <c r="J51" s="31">
        <f>'Electric lighting'!$C20+'Overcast Sky'!J51</f>
        <v>74.283819460000004</v>
      </c>
      <c r="K51" s="31">
        <f>'Electric lighting'!$C20+'Overcast Sky'!K51</f>
        <v>63.9</v>
      </c>
      <c r="L51" s="31">
        <f>'Electric lighting'!$C20+'Overcast Sky'!L51</f>
        <v>135.371370012</v>
      </c>
      <c r="M51" s="31">
        <f>'Electric lighting'!$C20+'Overcast Sky'!M51</f>
        <v>150.06308369199999</v>
      </c>
      <c r="N51" s="31">
        <f>'Electric lighting'!$C20+'Overcast Sky'!N51</f>
        <v>177.33369632</v>
      </c>
      <c r="O51" s="31">
        <f>'Electric lighting'!$C20+'Overcast Sky'!O51</f>
        <v>307.86092559999997</v>
      </c>
      <c r="P51" s="31">
        <f>'Electric lighting'!$C20+'Overcast Sky'!P51</f>
        <v>268.34141507999999</v>
      </c>
      <c r="Q51" s="31">
        <f>'Electric lighting'!$C20+'Overcast Sky'!Q51</f>
        <v>280.232214</v>
      </c>
      <c r="R51" s="31">
        <f>'Electric lighting'!$C20+'Overcast Sky'!R51</f>
        <v>209.45744042000001</v>
      </c>
      <c r="S51" s="31">
        <f>'Electric lighting'!$C20+'Overcast Sky'!S51</f>
        <v>193.59253458000003</v>
      </c>
      <c r="T51" s="31">
        <f>'Electric lighting'!$C20+'Overcast Sky'!T51</f>
        <v>141.54284809399999</v>
      </c>
      <c r="U51" s="31">
        <f>'Electric lighting'!$C20+'Overcast Sky'!U51</f>
        <v>85.117794345999997</v>
      </c>
      <c r="V51" s="31">
        <f>'Electric lighting'!$C20+'Overcast Sky'!V51</f>
        <v>168.95568037999999</v>
      </c>
      <c r="W51" s="31">
        <f>'Electric lighting'!$C20+'Overcast Sky'!W51</f>
        <v>192.92550346000002</v>
      </c>
      <c r="X51" s="31">
        <f>'Electric lighting'!$C20+'Overcast Sky'!X51</f>
        <v>187.54532319999998</v>
      </c>
      <c r="Y51" s="31">
        <f>'Electric lighting'!$C20+'Overcast Sky'!Y51</f>
        <v>305.56834579999997</v>
      </c>
      <c r="Z51" s="31">
        <f>'Electric lighting'!$C20+'Overcast Sky'!Z51</f>
        <v>342.31103583999999</v>
      </c>
      <c r="AA51" s="31">
        <f>'Electric lighting'!$C20+'Overcast Sky'!AA51</f>
        <v>311.10441423999998</v>
      </c>
      <c r="AB51" s="31">
        <f>'Electric lighting'!$C20+'Overcast Sky'!AB51</f>
        <v>266.58271380000002</v>
      </c>
      <c r="AC51" s="31">
        <f>'Electric lighting'!$C20+'Overcast Sky'!AC51</f>
        <v>314.48504099999997</v>
      </c>
      <c r="AD51" s="31">
        <f>'Electric lighting'!$C20+'Overcast Sky'!AD51</f>
        <v>251.30458520000002</v>
      </c>
      <c r="AE51" s="31">
        <f>'Electric lighting'!$C20+'Overcast Sky'!AE51</f>
        <v>223.22378882000001</v>
      </c>
    </row>
    <row r="52" spans="1:31" x14ac:dyDescent="0.3">
      <c r="A52" s="73" t="s">
        <v>22</v>
      </c>
      <c r="B52" s="31">
        <f>'Electric lighting'!$C21+'Overcast Sky'!B52</f>
        <v>63.919958737999998</v>
      </c>
      <c r="C52" s="31">
        <f>'Electric lighting'!$C21+'Overcast Sky'!C52</f>
        <v>73.147180293999995</v>
      </c>
      <c r="D52" s="31">
        <f>'Electric lighting'!$C21+'Overcast Sky'!D52</f>
        <v>87.557316986000004</v>
      </c>
      <c r="E52" s="31">
        <f>'Electric lighting'!$C21+'Overcast Sky'!E52</f>
        <v>122.267717914</v>
      </c>
      <c r="F52" s="31">
        <f>'Electric lighting'!$C21+'Overcast Sky'!F52</f>
        <v>111.16662260800001</v>
      </c>
      <c r="G52" s="31">
        <f>'Electric lighting'!$C21+'Overcast Sky'!G52</f>
        <v>107.43132080000001</v>
      </c>
      <c r="H52" s="31">
        <f>'Electric lighting'!$C21+'Overcast Sky'!H52</f>
        <v>91.950048433999996</v>
      </c>
      <c r="I52" s="31">
        <f>'Electric lighting'!$C21+'Overcast Sky'!I52</f>
        <v>77.582439051999998</v>
      </c>
      <c r="J52" s="31">
        <f>'Electric lighting'!$C21+'Overcast Sky'!J52</f>
        <v>62.767968638600003</v>
      </c>
      <c r="K52" s="31">
        <f>'Electric lighting'!$C21+'Overcast Sky'!K52</f>
        <v>57</v>
      </c>
      <c r="L52" s="31">
        <f>'Electric lighting'!$C21+'Overcast Sky'!L52</f>
        <v>118.60401053800001</v>
      </c>
      <c r="M52" s="31">
        <f>'Electric lighting'!$C21+'Overcast Sky'!M52</f>
        <v>120.119921186</v>
      </c>
      <c r="N52" s="31">
        <f>'Electric lighting'!$C21+'Overcast Sky'!N52</f>
        <v>177.88707162</v>
      </c>
      <c r="O52" s="31">
        <f>'Electric lighting'!$C21+'Overcast Sky'!O52</f>
        <v>218.11491774000001</v>
      </c>
      <c r="P52" s="31">
        <f>'Electric lighting'!$C21+'Overcast Sky'!P52</f>
        <v>170.84030994</v>
      </c>
      <c r="Q52" s="31">
        <f>'Electric lighting'!$C21+'Overcast Sky'!Q52</f>
        <v>196.53305520000001</v>
      </c>
      <c r="R52" s="31">
        <f>'Electric lighting'!$C21+'Overcast Sky'!R52</f>
        <v>199.31413294000001</v>
      </c>
      <c r="S52" s="31">
        <f>'Electric lighting'!$C21+'Overcast Sky'!S52</f>
        <v>200.95308746000001</v>
      </c>
      <c r="T52" s="31">
        <f>'Electric lighting'!$C21+'Overcast Sky'!T52</f>
        <v>142.06410372600001</v>
      </c>
      <c r="U52" s="31">
        <f>'Electric lighting'!$C21+'Overcast Sky'!U52</f>
        <v>77.642158445999996</v>
      </c>
      <c r="V52" s="31">
        <f>'Electric lighting'!$C21+'Overcast Sky'!V52</f>
        <v>111.46954930199999</v>
      </c>
      <c r="W52" s="31">
        <f>'Electric lighting'!$C21+'Overcast Sky'!W52</f>
        <v>214.83238912000002</v>
      </c>
      <c r="X52" s="31">
        <f>'Electric lighting'!$C21+'Overcast Sky'!X52</f>
        <v>245.6831219</v>
      </c>
      <c r="Y52" s="31">
        <f>'Electric lighting'!$C21+'Overcast Sky'!Y52</f>
        <v>264.72910676000004</v>
      </c>
      <c r="Z52" s="31">
        <f>'Electric lighting'!$C21+'Overcast Sky'!Z52</f>
        <v>270.17051909999998</v>
      </c>
      <c r="AA52" s="31">
        <f>'Electric lighting'!$C21+'Overcast Sky'!AA52</f>
        <v>321.06135224000002</v>
      </c>
      <c r="AB52" s="31">
        <f>'Electric lighting'!$C21+'Overcast Sky'!AB52</f>
        <v>260.54711874000003</v>
      </c>
      <c r="AC52" s="31">
        <f>'Electric lighting'!$C21+'Overcast Sky'!AC52</f>
        <v>279.2851316</v>
      </c>
      <c r="AD52" s="31">
        <f>'Electric lighting'!$C21+'Overcast Sky'!AD52</f>
        <v>199.10598010000001</v>
      </c>
      <c r="AE52" s="31">
        <f>'Electric lighting'!$C21+'Overcast Sky'!AE52</f>
        <v>187.02016244000001</v>
      </c>
    </row>
    <row r="53" spans="1:31" x14ac:dyDescent="0.3">
      <c r="A53" s="73" t="s">
        <v>23</v>
      </c>
      <c r="B53" s="31">
        <f>'Electric lighting'!$C22+'Overcast Sky'!B53</f>
        <v>57.037246294799999</v>
      </c>
      <c r="C53" s="31">
        <f>'Electric lighting'!$C22+'Overcast Sky'!C53</f>
        <v>69.553059896000008</v>
      </c>
      <c r="D53" s="31">
        <f>'Electric lighting'!$C22+'Overcast Sky'!D53</f>
        <v>82.10502941</v>
      </c>
      <c r="E53" s="31">
        <f>'Electric lighting'!$C22+'Overcast Sky'!E53</f>
        <v>82.530021712000007</v>
      </c>
      <c r="F53" s="31">
        <f>'Electric lighting'!$C22+'Overcast Sky'!F53</f>
        <v>92.480379639999995</v>
      </c>
      <c r="G53" s="31">
        <f>'Electric lighting'!$C22+'Overcast Sky'!G53</f>
        <v>96.300056718000008</v>
      </c>
      <c r="H53" s="31">
        <f>'Electric lighting'!$C22+'Overcast Sky'!H53</f>
        <v>75.762038098000005</v>
      </c>
      <c r="I53" s="31">
        <f>'Electric lighting'!$C22+'Overcast Sky'!I53</f>
        <v>73.665473418000005</v>
      </c>
      <c r="J53" s="31">
        <f>'Electric lighting'!$C22+'Overcast Sky'!J53</f>
        <v>59.151757590199999</v>
      </c>
      <c r="K53" s="31">
        <f>'Electric lighting'!$C22+'Overcast Sky'!K53</f>
        <v>53.1</v>
      </c>
      <c r="L53" s="31">
        <f>'Electric lighting'!$C22+'Overcast Sky'!L53</f>
        <v>79.482321742000011</v>
      </c>
      <c r="M53" s="31">
        <f>'Electric lighting'!$C22+'Overcast Sky'!M53</f>
        <v>97.528058836000014</v>
      </c>
      <c r="N53" s="31">
        <f>'Electric lighting'!$C22+'Overcast Sky'!N53</f>
        <v>143.03689105800001</v>
      </c>
      <c r="O53" s="31">
        <f>'Electric lighting'!$C22+'Overcast Sky'!O53</f>
        <v>186.56030025999999</v>
      </c>
      <c r="P53" s="31">
        <f>'Electric lighting'!$C22+'Overcast Sky'!P53</f>
        <v>165.65026958000001</v>
      </c>
      <c r="Q53" s="31">
        <f>'Electric lighting'!$C22+'Overcast Sky'!Q53</f>
        <v>209.51146065999998</v>
      </c>
      <c r="R53" s="31">
        <f>'Electric lighting'!$C22+'Overcast Sky'!R53</f>
        <v>160.31239017999999</v>
      </c>
      <c r="S53" s="31">
        <f>'Electric lighting'!$C22+'Overcast Sky'!S53</f>
        <v>164.18540982000002</v>
      </c>
      <c r="T53" s="31">
        <f>'Electric lighting'!$C22+'Overcast Sky'!T53</f>
        <v>99.812975568000013</v>
      </c>
      <c r="U53" s="31">
        <f>'Electric lighting'!$C22+'Overcast Sky'!U53</f>
        <v>67.882302738000007</v>
      </c>
      <c r="V53" s="31">
        <f>'Electric lighting'!$C22+'Overcast Sky'!V53</f>
        <v>115.88896904000001</v>
      </c>
      <c r="W53" s="31">
        <f>'Electric lighting'!$C22+'Overcast Sky'!W53</f>
        <v>150.76860963999999</v>
      </c>
      <c r="X53" s="31">
        <f>'Electric lighting'!$C22+'Overcast Sky'!X53</f>
        <v>137.68611306599999</v>
      </c>
      <c r="Y53" s="31">
        <f>'Electric lighting'!$C22+'Overcast Sky'!Y53</f>
        <v>265.87414102000002</v>
      </c>
      <c r="Z53" s="31">
        <f>'Electric lighting'!$C22+'Overcast Sky'!Z53</f>
        <v>227.80010614</v>
      </c>
      <c r="AA53" s="31">
        <f>'Electric lighting'!$C22+'Overcast Sky'!AA53</f>
        <v>242.108757</v>
      </c>
      <c r="AB53" s="31">
        <f>'Electric lighting'!$C22+'Overcast Sky'!AB53</f>
        <v>242.94372344000001</v>
      </c>
      <c r="AC53" s="31">
        <f>'Electric lighting'!$C22+'Overcast Sky'!AC53</f>
        <v>157.77406683999999</v>
      </c>
      <c r="AD53" s="31">
        <f>'Electric lighting'!$C22+'Overcast Sky'!AD53</f>
        <v>185.27850268</v>
      </c>
      <c r="AE53" s="31">
        <f>'Electric lighting'!$C22+'Overcast Sky'!AE53</f>
        <v>151.2225966</v>
      </c>
    </row>
    <row r="54" spans="1:31" x14ac:dyDescent="0.3">
      <c r="A54" s="73" t="s">
        <v>26</v>
      </c>
      <c r="B54" s="31">
        <f>'Electric lighting'!$C23+'Overcast Sky'!B54</f>
        <v>89.879662184000011</v>
      </c>
      <c r="C54" s="31">
        <f>'Electric lighting'!$C23+'Overcast Sky'!C54</f>
        <v>162.19875230000002</v>
      </c>
      <c r="D54" s="31">
        <f>'Electric lighting'!$C23+'Overcast Sky'!D54</f>
        <v>232.89354374000001</v>
      </c>
      <c r="E54" s="31">
        <f>'Electric lighting'!$C23+'Overcast Sky'!E54</f>
        <v>291.55740900000001</v>
      </c>
      <c r="F54" s="31">
        <f>'Electric lighting'!$C23+'Overcast Sky'!F54</f>
        <v>282.10312150000004</v>
      </c>
      <c r="G54" s="31">
        <f>'Electric lighting'!$C23+'Overcast Sky'!G54</f>
        <v>277.04966330000002</v>
      </c>
      <c r="H54" s="31">
        <f>'Electric lighting'!$C23+'Overcast Sky'!H54</f>
        <v>246.94467566</v>
      </c>
      <c r="I54" s="31">
        <f>'Electric lighting'!$C23+'Overcast Sky'!I54</f>
        <v>163.66406496000002</v>
      </c>
      <c r="J54" s="31">
        <f>'Electric lighting'!$C23+'Overcast Sky'!J54</f>
        <v>92.208012026000006</v>
      </c>
      <c r="K54" s="31">
        <f>'Electric lighting'!$C23+'Overcast Sky'!K54</f>
        <v>70.900000000000006</v>
      </c>
      <c r="L54" s="31">
        <f>'Electric lighting'!$C23+'Overcast Sky'!L54</f>
        <v>273.39005014000003</v>
      </c>
      <c r="M54" s="31">
        <f>'Electric lighting'!$C23+'Overcast Sky'!M54</f>
        <v>421.94976466000003</v>
      </c>
      <c r="N54" s="31">
        <f>'Electric lighting'!$C23+'Overcast Sky'!N54</f>
        <v>392.54894594000007</v>
      </c>
      <c r="O54" s="31">
        <f>'Electric lighting'!$C23+'Overcast Sky'!O54</f>
        <v>620.04288043999998</v>
      </c>
      <c r="P54" s="31">
        <f>'Electric lighting'!$C23+'Overcast Sky'!P54</f>
        <v>637.48713916000008</v>
      </c>
      <c r="Q54" s="31">
        <f>'Electric lighting'!$C23+'Overcast Sky'!Q54</f>
        <v>691.26285472000006</v>
      </c>
      <c r="R54" s="31">
        <f>'Electric lighting'!$C23+'Overcast Sky'!R54</f>
        <v>612.03443089999996</v>
      </c>
      <c r="S54" s="31">
        <f>'Electric lighting'!$C23+'Overcast Sky'!S54</f>
        <v>502.66813890000003</v>
      </c>
      <c r="T54" s="31">
        <f>'Electric lighting'!$C23+'Overcast Sky'!T54</f>
        <v>365.38219234000007</v>
      </c>
      <c r="U54" s="31">
        <f>'Electric lighting'!$C23+'Overcast Sky'!U54</f>
        <v>193.05383292000002</v>
      </c>
      <c r="V54" s="31">
        <f>'Electric lighting'!$C23+'Overcast Sky'!V54</f>
        <v>446.68199960000004</v>
      </c>
      <c r="W54" s="31">
        <f>'Electric lighting'!$C23+'Overcast Sky'!W54</f>
        <v>572.03702030000011</v>
      </c>
      <c r="X54" s="31">
        <f>'Electric lighting'!$C23+'Overcast Sky'!X54</f>
        <v>650.98745410000004</v>
      </c>
      <c r="Y54" s="31">
        <f>'Electric lighting'!$C23+'Overcast Sky'!Y54</f>
        <v>911.3682692000001</v>
      </c>
      <c r="Z54" s="31">
        <f>'Electric lighting'!$C23+'Overcast Sky'!Z54</f>
        <v>999.40206540000008</v>
      </c>
      <c r="AA54" s="31">
        <f>'Electric lighting'!$C23+'Overcast Sky'!AA54</f>
        <v>1322.4483890000001</v>
      </c>
      <c r="AB54" s="31">
        <f>'Electric lighting'!$C23+'Overcast Sky'!AB54</f>
        <v>1090.5971036000001</v>
      </c>
      <c r="AC54" s="31">
        <f>'Electric lighting'!$C23+'Overcast Sky'!AC54</f>
        <v>895.12781868000002</v>
      </c>
      <c r="AD54" s="31">
        <f>'Electric lighting'!$C23+'Overcast Sky'!AD54</f>
        <v>848.94035203999999</v>
      </c>
      <c r="AE54" s="31">
        <f>'Electric lighting'!$C23+'Overcast Sky'!AE54</f>
        <v>504.02267222</v>
      </c>
    </row>
    <row r="55" spans="1:31" x14ac:dyDescent="0.3">
      <c r="A55" s="73" t="s">
        <v>27</v>
      </c>
      <c r="B55" s="31">
        <f>'Electric lighting'!$C24+'Overcast Sky'!B55</f>
        <v>94.185383861999995</v>
      </c>
      <c r="C55" s="31">
        <f>'Electric lighting'!$C24+'Overcast Sky'!C55</f>
        <v>140.01361022200001</v>
      </c>
      <c r="D55" s="31">
        <f>'Electric lighting'!$C24+'Overcast Sky'!D55</f>
        <v>211.18042310000004</v>
      </c>
      <c r="E55" s="31">
        <f>'Electric lighting'!$C24+'Overcast Sky'!E55</f>
        <v>232.98927911999999</v>
      </c>
      <c r="F55" s="31">
        <f>'Electric lighting'!$C24+'Overcast Sky'!F55</f>
        <v>230.45620941999999</v>
      </c>
      <c r="G55" s="31">
        <f>'Electric lighting'!$C24+'Overcast Sky'!G55</f>
        <v>170.50366250000002</v>
      </c>
      <c r="H55" s="31">
        <f>'Electric lighting'!$C24+'Overcast Sky'!H55</f>
        <v>230.30910750000004</v>
      </c>
      <c r="I55" s="31">
        <f>'Electric lighting'!$C24+'Overcast Sky'!I55</f>
        <v>130.33439446599999</v>
      </c>
      <c r="J55" s="31">
        <f>'Electric lighting'!$C24+'Overcast Sky'!J55</f>
        <v>94.612876172</v>
      </c>
      <c r="K55" s="31">
        <f>'Electric lighting'!$C24+'Overcast Sky'!K55</f>
        <v>73.3</v>
      </c>
      <c r="L55" s="31">
        <f>'Electric lighting'!$C24+'Overcast Sky'!L55</f>
        <v>182.17398969999999</v>
      </c>
      <c r="M55" s="31">
        <f>'Electric lighting'!$C24+'Overcast Sky'!M55</f>
        <v>367.36108592000005</v>
      </c>
      <c r="N55" s="31">
        <f>'Electric lighting'!$C24+'Overcast Sky'!N55</f>
        <v>468.10860034000001</v>
      </c>
      <c r="O55" s="31">
        <f>'Electric lighting'!$C24+'Overcast Sky'!O55</f>
        <v>552.11629670000002</v>
      </c>
      <c r="P55" s="31">
        <f>'Electric lighting'!$C24+'Overcast Sky'!P55</f>
        <v>554.41711928000007</v>
      </c>
      <c r="Q55" s="31">
        <f>'Electric lighting'!$C24+'Overcast Sky'!Q55</f>
        <v>564.12285686000007</v>
      </c>
      <c r="R55" s="31">
        <f>'Electric lighting'!$C24+'Overcast Sky'!R55</f>
        <v>443.58306896000005</v>
      </c>
      <c r="S55" s="31">
        <f>'Electric lighting'!$C24+'Overcast Sky'!S55</f>
        <v>406.64218988000005</v>
      </c>
      <c r="T55" s="31">
        <f>'Electric lighting'!$C24+'Overcast Sky'!T55</f>
        <v>278.62864617999998</v>
      </c>
      <c r="U55" s="31">
        <f>'Electric lighting'!$C24+'Overcast Sky'!U55</f>
        <v>160.62161094999999</v>
      </c>
      <c r="V55" s="31">
        <f>'Electric lighting'!$C24+'Overcast Sky'!V55</f>
        <v>406.71882056000004</v>
      </c>
      <c r="W55" s="31">
        <f>'Electric lighting'!$C24+'Overcast Sky'!W55</f>
        <v>445.81414494000001</v>
      </c>
      <c r="X55" s="31">
        <f>'Electric lighting'!$C24+'Overcast Sky'!X55</f>
        <v>688.90015832000006</v>
      </c>
      <c r="Y55" s="31">
        <f>'Electric lighting'!$C24+'Overcast Sky'!Y55</f>
        <v>656.48130458000003</v>
      </c>
      <c r="Z55" s="31">
        <f>'Electric lighting'!$C24+'Overcast Sky'!Z55</f>
        <v>740.11671713999999</v>
      </c>
      <c r="AA55" s="31">
        <f>'Electric lighting'!$C24+'Overcast Sky'!AA55</f>
        <v>932.91208045999997</v>
      </c>
      <c r="AB55" s="31">
        <f>'Electric lighting'!$C24+'Overcast Sky'!AB55</f>
        <v>712.10005139999998</v>
      </c>
      <c r="AC55" s="31">
        <f>'Electric lighting'!$C24+'Overcast Sky'!AC55</f>
        <v>697.42627255999992</v>
      </c>
      <c r="AD55" s="31">
        <f>'Electric lighting'!$C24+'Overcast Sky'!AD55</f>
        <v>605.57887719999997</v>
      </c>
      <c r="AE55" s="31">
        <f>'Electric lighting'!$C24+'Overcast Sky'!AE55</f>
        <v>435.28286123999999</v>
      </c>
    </row>
    <row r="56" spans="1:31" ht="15" thickBot="1" x14ac:dyDescent="0.35">
      <c r="A56" s="75" t="s">
        <v>28</v>
      </c>
      <c r="B56" s="31">
        <f>'Electric lighting'!$C25+'Overcast Sky'!B56</f>
        <v>78.550855601999999</v>
      </c>
      <c r="C56" s="31">
        <f>'Electric lighting'!$C25+'Overcast Sky'!C56</f>
        <v>101.74414540000001</v>
      </c>
      <c r="D56" s="31">
        <f>'Electric lighting'!$C25+'Overcast Sky'!D56</f>
        <v>149.37296629000002</v>
      </c>
      <c r="E56" s="31">
        <f>'Electric lighting'!$C25+'Overcast Sky'!E56</f>
        <v>233.60598039999999</v>
      </c>
      <c r="F56" s="31">
        <f>'Electric lighting'!$C25+'Overcast Sky'!F56</f>
        <v>192.61173690000001</v>
      </c>
      <c r="G56" s="31">
        <f>'Electric lighting'!$C25+'Overcast Sky'!G56</f>
        <v>154.28271932000001</v>
      </c>
      <c r="H56" s="31">
        <f>'Electric lighting'!$C25+'Overcast Sky'!H56</f>
        <v>188.85547488</v>
      </c>
      <c r="I56" s="31">
        <f>'Electric lighting'!$C25+'Overcast Sky'!I56</f>
        <v>108.33796179000001</v>
      </c>
      <c r="J56" s="31">
        <f>'Electric lighting'!$C25+'Overcast Sky'!J56</f>
        <v>78.909280662</v>
      </c>
      <c r="K56" s="31">
        <f>'Electric lighting'!$C25+'Overcast Sky'!K56</f>
        <v>63.1</v>
      </c>
      <c r="L56" s="31">
        <f>'Electric lighting'!$C25+'Overcast Sky'!L56</f>
        <v>212.65917424</v>
      </c>
      <c r="M56" s="31">
        <f>'Electric lighting'!$C25+'Overcast Sky'!M56</f>
        <v>229.71611288</v>
      </c>
      <c r="N56" s="31">
        <f>'Electric lighting'!$C25+'Overcast Sky'!N56</f>
        <v>323.55626824000001</v>
      </c>
      <c r="O56" s="31">
        <f>'Electric lighting'!$C25+'Overcast Sky'!O56</f>
        <v>505.15675878000008</v>
      </c>
      <c r="P56" s="31">
        <f>'Electric lighting'!$C25+'Overcast Sky'!P56</f>
        <v>444.00484208000006</v>
      </c>
      <c r="Q56" s="31">
        <f>'Electric lighting'!$C25+'Overcast Sky'!Q56</f>
        <v>484.54373992000006</v>
      </c>
      <c r="R56" s="31">
        <f>'Electric lighting'!$C25+'Overcast Sky'!R56</f>
        <v>386.09170386000005</v>
      </c>
      <c r="S56" s="31">
        <f>'Electric lighting'!$C25+'Overcast Sky'!S56</f>
        <v>436.27999852000005</v>
      </c>
      <c r="T56" s="31">
        <f>'Electric lighting'!$C25+'Overcast Sky'!T56</f>
        <v>234.19674316000001</v>
      </c>
      <c r="U56" s="31">
        <f>'Electric lighting'!$C25+'Overcast Sky'!U56</f>
        <v>133.25686399400001</v>
      </c>
      <c r="V56" s="31">
        <f>'Electric lighting'!$C25+'Overcast Sky'!V56</f>
        <v>277.95295202</v>
      </c>
      <c r="W56" s="31">
        <f>'Electric lighting'!$C25+'Overcast Sky'!W56</f>
        <v>418.97287792000003</v>
      </c>
      <c r="X56" s="31">
        <f>'Electric lighting'!$C25+'Overcast Sky'!X56</f>
        <v>565.39200588000006</v>
      </c>
      <c r="Y56" s="31">
        <f>'Electric lighting'!$C25+'Overcast Sky'!Y56</f>
        <v>483.27317426000008</v>
      </c>
      <c r="Z56" s="31">
        <f>'Electric lighting'!$C25+'Overcast Sky'!Z56</f>
        <v>876.60858148</v>
      </c>
      <c r="AA56" s="31">
        <f>'Electric lighting'!$C25+'Overcast Sky'!AA56</f>
        <v>552.20084048000001</v>
      </c>
      <c r="AB56" s="31">
        <f>'Electric lighting'!$C25+'Overcast Sky'!AB56</f>
        <v>566.59336842000005</v>
      </c>
      <c r="AC56" s="31">
        <f>'Electric lighting'!$C25+'Overcast Sky'!AC56</f>
        <v>523.48779569999999</v>
      </c>
      <c r="AD56" s="31">
        <f>'Electric lighting'!$C25+'Overcast Sky'!AD56</f>
        <v>486.53586586000006</v>
      </c>
      <c r="AE56" s="31">
        <f>'Electric lighting'!$C25+'Overcast Sky'!AE56</f>
        <v>352.67275634000003</v>
      </c>
    </row>
    <row r="57" spans="1:31" ht="15" thickTop="1" x14ac:dyDescent="0.3">
      <c r="A57" s="74" t="s">
        <v>29</v>
      </c>
      <c r="B57" s="31">
        <f>'Electric lighting'!$C26+'Overcast Sky'!B57</f>
        <v>71.068488106000004</v>
      </c>
      <c r="C57" s="31">
        <f>'Electric lighting'!$C26+'Overcast Sky'!C57</f>
        <v>95.667905592000011</v>
      </c>
      <c r="D57" s="31">
        <f>'Electric lighting'!$C26+'Overcast Sky'!D57</f>
        <v>135.74603202999998</v>
      </c>
      <c r="E57" s="31">
        <f>'Electric lighting'!$C26+'Overcast Sky'!E57</f>
        <v>167.36157703999999</v>
      </c>
      <c r="F57" s="31">
        <f>'Electric lighting'!$C26+'Overcast Sky'!F57</f>
        <v>144.39039846</v>
      </c>
      <c r="G57" s="31">
        <f>'Electric lighting'!$C26+'Overcast Sky'!G57</f>
        <v>114.229830932</v>
      </c>
      <c r="H57" s="31">
        <f>'Electric lighting'!$C26+'Overcast Sky'!H57</f>
        <v>142.810701376</v>
      </c>
      <c r="I57" s="31">
        <f>'Electric lighting'!$C26+'Overcast Sky'!I57</f>
        <v>95.691755306000005</v>
      </c>
      <c r="J57" s="31">
        <f>'Electric lighting'!$C26+'Overcast Sky'!J57</f>
        <v>67.783284658599996</v>
      </c>
      <c r="K57" s="31">
        <f>'Electric lighting'!$C26+'Overcast Sky'!K57</f>
        <v>59.5</v>
      </c>
      <c r="L57" s="31">
        <f>'Electric lighting'!$C26+'Overcast Sky'!L57</f>
        <v>159.18274652000002</v>
      </c>
      <c r="M57" s="31">
        <f>'Electric lighting'!$C26+'Overcast Sky'!M57</f>
        <v>261.13705828000002</v>
      </c>
      <c r="N57" s="31">
        <f>'Electric lighting'!$C26+'Overcast Sky'!N57</f>
        <v>349.97457082000005</v>
      </c>
      <c r="O57" s="31">
        <f>'Electric lighting'!$C26+'Overcast Sky'!O57</f>
        <v>364.0539637</v>
      </c>
      <c r="P57" s="31">
        <f>'Electric lighting'!$C26+'Overcast Sky'!P57</f>
        <v>272.27187652000003</v>
      </c>
      <c r="Q57" s="31">
        <f>'Electric lighting'!$C26+'Overcast Sky'!Q57</f>
        <v>294.35192905999997</v>
      </c>
      <c r="R57" s="31">
        <f>'Electric lighting'!$C26+'Overcast Sky'!R57</f>
        <v>335.28167960000002</v>
      </c>
      <c r="S57" s="31">
        <f>'Electric lighting'!$C26+'Overcast Sky'!S57</f>
        <v>273.51780442</v>
      </c>
      <c r="T57" s="31">
        <f>'Electric lighting'!$C26+'Overcast Sky'!T57</f>
        <v>189.67097814000002</v>
      </c>
      <c r="U57" s="31">
        <f>'Electric lighting'!$C26+'Overcast Sky'!U57</f>
        <v>113.21543457000001</v>
      </c>
      <c r="V57" s="31">
        <f>'Electric lighting'!$C26+'Overcast Sky'!V57</f>
        <v>195.49065256</v>
      </c>
      <c r="W57" s="31">
        <f>'Electric lighting'!$C26+'Overcast Sky'!W57</f>
        <v>260.02854023999998</v>
      </c>
      <c r="X57" s="31">
        <f>'Electric lighting'!$C26+'Overcast Sky'!X57</f>
        <v>334.55269176000002</v>
      </c>
      <c r="Y57" s="31">
        <f>'Electric lighting'!$C26+'Overcast Sky'!Y57</f>
        <v>420.52117338000005</v>
      </c>
      <c r="Z57" s="31">
        <f>'Electric lighting'!$C26+'Overcast Sky'!Z57</f>
        <v>588.97026314000004</v>
      </c>
      <c r="AA57" s="31">
        <f>'Electric lighting'!$C26+'Overcast Sky'!AA57</f>
        <v>437.13100914</v>
      </c>
      <c r="AB57" s="31">
        <f>'Electric lighting'!$C26+'Overcast Sky'!AB57</f>
        <v>289.7371498</v>
      </c>
      <c r="AC57" s="31">
        <f>'Electric lighting'!$C26+'Overcast Sky'!AC57</f>
        <v>537.21991638000009</v>
      </c>
      <c r="AD57" s="31">
        <f>'Electric lighting'!$C26+'Overcast Sky'!AD57</f>
        <v>462.59730439999998</v>
      </c>
      <c r="AE57" s="31">
        <f>'Electric lighting'!$C26+'Overcast Sky'!AE57</f>
        <v>313.28640994</v>
      </c>
    </row>
    <row r="58" spans="1:31" x14ac:dyDescent="0.3">
      <c r="A58" s="73" t="s">
        <v>30</v>
      </c>
      <c r="B58" s="31">
        <f>'Electric lighting'!$C27+'Overcast Sky'!B58</f>
        <v>62.885759407400002</v>
      </c>
      <c r="C58" s="31">
        <f>'Electric lighting'!$C27+'Overcast Sky'!C58</f>
        <v>87.772321833999996</v>
      </c>
      <c r="D58" s="31">
        <f>'Electric lighting'!$C27+'Overcast Sky'!D58</f>
        <v>102.144387752</v>
      </c>
      <c r="E58" s="31">
        <f>'Electric lighting'!$C27+'Overcast Sky'!E58</f>
        <v>125.40973394000001</v>
      </c>
      <c r="F58" s="31">
        <f>'Electric lighting'!$C27+'Overcast Sky'!F58</f>
        <v>166.69410518000001</v>
      </c>
      <c r="G58" s="31">
        <f>'Electric lighting'!$C27+'Overcast Sky'!G58</f>
        <v>110.034032564</v>
      </c>
      <c r="H58" s="31">
        <f>'Electric lighting'!$C27+'Overcast Sky'!H58</f>
        <v>124.870493084</v>
      </c>
      <c r="I58" s="31">
        <f>'Electric lighting'!$C27+'Overcast Sky'!I58</f>
        <v>83.131808796000001</v>
      </c>
      <c r="J58" s="31">
        <f>'Electric lighting'!$C27+'Overcast Sky'!J58</f>
        <v>62.175555142000007</v>
      </c>
      <c r="K58" s="31">
        <f>'Electric lighting'!$C27+'Overcast Sky'!K58</f>
        <v>55.7</v>
      </c>
      <c r="L58" s="31">
        <f>'Electric lighting'!$C27+'Overcast Sky'!L58</f>
        <v>145.59932753200002</v>
      </c>
      <c r="M58" s="31">
        <f>'Electric lighting'!$C27+'Overcast Sky'!M58</f>
        <v>163.81465756</v>
      </c>
      <c r="N58" s="31">
        <f>'Electric lighting'!$C27+'Overcast Sky'!N58</f>
        <v>228.79095244000001</v>
      </c>
      <c r="O58" s="31">
        <f>'Electric lighting'!$C27+'Overcast Sky'!O58</f>
        <v>272.19960584</v>
      </c>
      <c r="P58" s="31">
        <f>'Electric lighting'!$C27+'Overcast Sky'!P58</f>
        <v>239.07712666000003</v>
      </c>
      <c r="Q58" s="31">
        <f>'Electric lighting'!$C27+'Overcast Sky'!Q58</f>
        <v>325.02549952000004</v>
      </c>
      <c r="R58" s="31">
        <f>'Electric lighting'!$C27+'Overcast Sky'!R58</f>
        <v>246.37225870000003</v>
      </c>
      <c r="S58" s="31">
        <f>'Electric lighting'!$C27+'Overcast Sky'!S58</f>
        <v>208.33536162000001</v>
      </c>
      <c r="T58" s="31">
        <f>'Electric lighting'!$C27+'Overcast Sky'!T58</f>
        <v>132.43449373800001</v>
      </c>
      <c r="U58" s="31">
        <f>'Electric lighting'!$C27+'Overcast Sky'!U58</f>
        <v>87.896135635999997</v>
      </c>
      <c r="V58" s="31">
        <f>'Electric lighting'!$C27+'Overcast Sky'!V58</f>
        <v>213.53266086000002</v>
      </c>
      <c r="W58" s="31">
        <f>'Electric lighting'!$C27+'Overcast Sky'!W58</f>
        <v>243.99779458</v>
      </c>
      <c r="X58" s="31">
        <f>'Electric lighting'!$C27+'Overcast Sky'!X58</f>
        <v>247.57443646000002</v>
      </c>
      <c r="Y58" s="31">
        <f>'Electric lighting'!$C27+'Overcast Sky'!Y58</f>
        <v>483.00843260000005</v>
      </c>
      <c r="Z58" s="31">
        <f>'Electric lighting'!$C27+'Overcast Sky'!Z58</f>
        <v>375.87385064</v>
      </c>
      <c r="AA58" s="31">
        <f>'Electric lighting'!$C27+'Overcast Sky'!AA58</f>
        <v>312.81015245999998</v>
      </c>
      <c r="AB58" s="31">
        <f>'Electric lighting'!$C27+'Overcast Sky'!AB58</f>
        <v>371.23307491999998</v>
      </c>
      <c r="AC58" s="31">
        <f>'Electric lighting'!$C27+'Overcast Sky'!AC58</f>
        <v>469.09000037999999</v>
      </c>
      <c r="AD58" s="31">
        <f>'Electric lighting'!$C27+'Overcast Sky'!AD58</f>
        <v>428.89304204000001</v>
      </c>
      <c r="AE58" s="31">
        <f>'Electric lighting'!$C27+'Overcast Sky'!AE58</f>
        <v>186.54887886</v>
      </c>
    </row>
    <row r="59" spans="1:31" x14ac:dyDescent="0.3">
      <c r="A59" s="73" t="s">
        <v>31</v>
      </c>
      <c r="B59" s="31">
        <f>'Electric lighting'!$C28+'Overcast Sky'!B59</f>
        <v>59.242350694599999</v>
      </c>
      <c r="C59" s="31">
        <f>'Electric lighting'!$C28+'Overcast Sky'!C59</f>
        <v>73.820434481999996</v>
      </c>
      <c r="D59" s="31">
        <f>'Electric lighting'!$C28+'Overcast Sky'!D59</f>
        <v>99.004527752000001</v>
      </c>
      <c r="E59" s="31">
        <f>'Electric lighting'!$C28+'Overcast Sky'!E59</f>
        <v>118.62022458000001</v>
      </c>
      <c r="F59" s="31">
        <f>'Electric lighting'!$C28+'Overcast Sky'!F59</f>
        <v>128.224956402</v>
      </c>
      <c r="G59" s="31">
        <f>'Electric lighting'!$C28+'Overcast Sky'!G59</f>
        <v>117.95246882000001</v>
      </c>
      <c r="H59" s="31">
        <f>'Electric lighting'!$C28+'Overcast Sky'!H59</f>
        <v>93.963506186000004</v>
      </c>
      <c r="I59" s="31">
        <f>'Electric lighting'!$C28+'Overcast Sky'!I59</f>
        <v>69.037882945999996</v>
      </c>
      <c r="J59" s="31">
        <f>'Electric lighting'!$C28+'Overcast Sky'!J59</f>
        <v>63.201152312000005</v>
      </c>
      <c r="K59" s="31">
        <f>'Electric lighting'!$C28+'Overcast Sky'!K59</f>
        <v>54.1</v>
      </c>
      <c r="L59" s="31">
        <f>'Electric lighting'!$C28+'Overcast Sky'!L59</f>
        <v>114.06898719</v>
      </c>
      <c r="M59" s="31">
        <f>'Electric lighting'!$C28+'Overcast Sky'!M59</f>
        <v>135.97498120200001</v>
      </c>
      <c r="N59" s="31">
        <f>'Electric lighting'!$C28+'Overcast Sky'!N59</f>
        <v>145.34286444</v>
      </c>
      <c r="O59" s="31">
        <f>'Electric lighting'!$C28+'Overcast Sky'!O59</f>
        <v>220.6272539</v>
      </c>
      <c r="P59" s="31">
        <f>'Electric lighting'!$C28+'Overcast Sky'!P59</f>
        <v>211.60177212000002</v>
      </c>
      <c r="Q59" s="31">
        <f>'Electric lighting'!$C28+'Overcast Sky'!Q59</f>
        <v>218.18340550000002</v>
      </c>
      <c r="R59" s="31">
        <f>'Electric lighting'!$C28+'Overcast Sky'!R59</f>
        <v>191.92444466000001</v>
      </c>
      <c r="S59" s="31">
        <f>'Electric lighting'!$C28+'Overcast Sky'!S59</f>
        <v>159.59300062</v>
      </c>
      <c r="T59" s="31">
        <f>'Electric lighting'!$C28+'Overcast Sky'!T59</f>
        <v>99.920907496000012</v>
      </c>
      <c r="U59" s="31">
        <f>'Electric lighting'!$C28+'Overcast Sky'!U59</f>
        <v>80.797422388000001</v>
      </c>
      <c r="V59" s="31">
        <f>'Electric lighting'!$C28+'Overcast Sky'!V59</f>
        <v>134.70195176600001</v>
      </c>
      <c r="W59" s="31">
        <f>'Electric lighting'!$C28+'Overcast Sky'!W59</f>
        <v>209.98057127999999</v>
      </c>
      <c r="X59" s="31">
        <f>'Electric lighting'!$C28+'Overcast Sky'!X59</f>
        <v>228.11423438</v>
      </c>
      <c r="Y59" s="31">
        <f>'Electric lighting'!$C28+'Overcast Sky'!Y59</f>
        <v>250.00515588000002</v>
      </c>
      <c r="Z59" s="31">
        <f>'Electric lighting'!$C28+'Overcast Sky'!Z59</f>
        <v>308.91322482000004</v>
      </c>
      <c r="AA59" s="31">
        <f>'Electric lighting'!$C28+'Overcast Sky'!AA59</f>
        <v>346.03807188000007</v>
      </c>
      <c r="AB59" s="31">
        <f>'Electric lighting'!$C28+'Overcast Sky'!AB59</f>
        <v>222.80715218</v>
      </c>
      <c r="AC59" s="31">
        <f>'Electric lighting'!$C28+'Overcast Sky'!AC59</f>
        <v>263.34994496000002</v>
      </c>
      <c r="AD59" s="31">
        <f>'Electric lighting'!$C28+'Overcast Sky'!AD59</f>
        <v>272.28620544</v>
      </c>
      <c r="AE59" s="31">
        <f>'Electric lighting'!$C28+'Overcast Sky'!AE59</f>
        <v>220.37372048</v>
      </c>
    </row>
    <row r="60" spans="1:31" x14ac:dyDescent="0.3">
      <c r="A60" s="73" t="s">
        <v>32</v>
      </c>
      <c r="B60" s="31">
        <f>'Electric lighting'!$C29+'Overcast Sky'!B60</f>
        <v>60.479621430400002</v>
      </c>
      <c r="C60" s="31">
        <f>'Electric lighting'!$C29+'Overcast Sky'!C60</f>
        <v>75.609825643999997</v>
      </c>
      <c r="D60" s="31">
        <f>'Electric lighting'!$C29+'Overcast Sky'!D60</f>
        <v>90.891414400000002</v>
      </c>
      <c r="E60" s="31">
        <f>'Electric lighting'!$C29+'Overcast Sky'!E60</f>
        <v>108.16658743400001</v>
      </c>
      <c r="F60" s="31">
        <f>'Electric lighting'!$C29+'Overcast Sky'!F60</f>
        <v>92.25618326</v>
      </c>
      <c r="G60" s="31">
        <f>'Electric lighting'!$C29+'Overcast Sky'!G60</f>
        <v>98.485541961999999</v>
      </c>
      <c r="H60" s="31">
        <f>'Electric lighting'!$C29+'Overcast Sky'!H60</f>
        <v>102.214158966</v>
      </c>
      <c r="I60" s="31">
        <f>'Electric lighting'!$C29+'Overcast Sky'!I60</f>
        <v>75.676257015999994</v>
      </c>
      <c r="J60" s="31">
        <f>'Electric lighting'!$C29+'Overcast Sky'!J60</f>
        <v>60.9697778902</v>
      </c>
      <c r="K60" s="31">
        <f>'Electric lighting'!$C29+'Overcast Sky'!K60</f>
        <v>56.5</v>
      </c>
      <c r="L60" s="31">
        <f>'Electric lighting'!$C29+'Overcast Sky'!L60</f>
        <v>101.99412203</v>
      </c>
      <c r="M60" s="31">
        <f>'Electric lighting'!$C29+'Overcast Sky'!M60</f>
        <v>138.04344028600002</v>
      </c>
      <c r="N60" s="31">
        <f>'Electric lighting'!$C29+'Overcast Sky'!N60</f>
        <v>178.34323410000002</v>
      </c>
      <c r="O60" s="31">
        <f>'Electric lighting'!$C29+'Overcast Sky'!O60</f>
        <v>206.69450236</v>
      </c>
      <c r="P60" s="31">
        <f>'Electric lighting'!$C29+'Overcast Sky'!P60</f>
        <v>192.41456536000001</v>
      </c>
      <c r="Q60" s="31">
        <f>'Electric lighting'!$C29+'Overcast Sky'!Q60</f>
        <v>227.45136226000002</v>
      </c>
      <c r="R60" s="31">
        <f>'Electric lighting'!$C29+'Overcast Sky'!R60</f>
        <v>177.70455452000002</v>
      </c>
      <c r="S60" s="31">
        <f>'Electric lighting'!$C29+'Overcast Sky'!S60</f>
        <v>142.98089268000001</v>
      </c>
      <c r="T60" s="31">
        <f>'Electric lighting'!$C29+'Overcast Sky'!T60</f>
        <v>94.557676132000012</v>
      </c>
      <c r="U60" s="31">
        <f>'Electric lighting'!$C29+'Overcast Sky'!U60</f>
        <v>70.362834215999996</v>
      </c>
      <c r="V60" s="31">
        <f>'Electric lighting'!$C29+'Overcast Sky'!V60</f>
        <v>101.94387730400001</v>
      </c>
      <c r="W60" s="31">
        <f>'Electric lighting'!$C29+'Overcast Sky'!W60</f>
        <v>142.13514721999999</v>
      </c>
      <c r="X60" s="31">
        <f>'Electric lighting'!$C29+'Overcast Sky'!X60</f>
        <v>175.44657627999999</v>
      </c>
      <c r="Y60" s="31">
        <f>'Electric lighting'!$C29+'Overcast Sky'!Y60</f>
        <v>215.50050880000001</v>
      </c>
      <c r="Z60" s="31">
        <f>'Electric lighting'!$C29+'Overcast Sky'!Z60</f>
        <v>196.91014134000002</v>
      </c>
      <c r="AA60" s="31">
        <f>'Electric lighting'!$C29+'Overcast Sky'!AA60</f>
        <v>269.32432233999998</v>
      </c>
      <c r="AB60" s="31">
        <f>'Electric lighting'!$C29+'Overcast Sky'!AB60</f>
        <v>298.84162694000003</v>
      </c>
      <c r="AC60" s="31">
        <f>'Electric lighting'!$C29+'Overcast Sky'!AC60</f>
        <v>241.23890638</v>
      </c>
      <c r="AD60" s="31">
        <f>'Electric lighting'!$C29+'Overcast Sky'!AD60</f>
        <v>234.13535104000002</v>
      </c>
      <c r="AE60" s="31">
        <f>'Electric lighting'!$C29+'Overcast Sky'!AE60</f>
        <v>134.33665306199998</v>
      </c>
    </row>
    <row r="61" spans="1:31" x14ac:dyDescent="0.3">
      <c r="B61" s="1">
        <f>COUNTIF(B34:B60,"&gt;163")</f>
        <v>0</v>
      </c>
      <c r="C61" s="1">
        <f t="shared" ref="C61:AE61" si="1">COUNTIF(C34:C60,"&gt;163")</f>
        <v>1</v>
      </c>
      <c r="D61" s="1">
        <f t="shared" si="1"/>
        <v>10</v>
      </c>
      <c r="E61" s="1">
        <f t="shared" si="1"/>
        <v>13</v>
      </c>
      <c r="F61" s="1">
        <f t="shared" si="1"/>
        <v>17</v>
      </c>
      <c r="G61" s="1">
        <f t="shared" si="1"/>
        <v>12</v>
      </c>
      <c r="H61" s="1">
        <f t="shared" si="1"/>
        <v>12</v>
      </c>
      <c r="I61" s="1">
        <f t="shared" si="1"/>
        <v>4</v>
      </c>
      <c r="J61" s="1">
        <f t="shared" si="1"/>
        <v>0</v>
      </c>
      <c r="K61" s="1">
        <f t="shared" si="1"/>
        <v>0</v>
      </c>
      <c r="L61" s="1">
        <f t="shared" si="1"/>
        <v>13</v>
      </c>
      <c r="M61" s="1">
        <f t="shared" si="1"/>
        <v>20</v>
      </c>
      <c r="N61" s="1">
        <f t="shared" si="1"/>
        <v>25</v>
      </c>
      <c r="O61" s="1">
        <f t="shared" si="1"/>
        <v>26</v>
      </c>
      <c r="P61" s="1">
        <f t="shared" si="1"/>
        <v>27</v>
      </c>
      <c r="Q61" s="1">
        <f t="shared" si="1"/>
        <v>27</v>
      </c>
      <c r="R61" s="1">
        <f t="shared" si="1"/>
        <v>24</v>
      </c>
      <c r="S61" s="1">
        <f t="shared" si="1"/>
        <v>25</v>
      </c>
      <c r="T61" s="1">
        <f t="shared" si="1"/>
        <v>13</v>
      </c>
      <c r="U61" s="1">
        <f t="shared" si="1"/>
        <v>5</v>
      </c>
      <c r="V61" s="1">
        <f t="shared" si="1"/>
        <v>20</v>
      </c>
      <c r="W61" s="1">
        <f t="shared" si="1"/>
        <v>23</v>
      </c>
      <c r="X61" s="1">
        <f t="shared" si="1"/>
        <v>25</v>
      </c>
      <c r="Y61" s="1">
        <f t="shared" si="1"/>
        <v>27</v>
      </c>
      <c r="Z61" s="1">
        <f t="shared" si="1"/>
        <v>27</v>
      </c>
      <c r="AA61" s="1">
        <f t="shared" si="1"/>
        <v>26</v>
      </c>
      <c r="AB61" s="1">
        <f t="shared" si="1"/>
        <v>27</v>
      </c>
      <c r="AC61" s="1">
        <f t="shared" si="1"/>
        <v>26</v>
      </c>
      <c r="AD61" s="1">
        <f t="shared" si="1"/>
        <v>27</v>
      </c>
      <c r="AE61" s="1">
        <f t="shared" si="1"/>
        <v>24</v>
      </c>
    </row>
    <row r="62" spans="1:31" x14ac:dyDescent="0.3">
      <c r="B62" s="1">
        <f>COUNTIF(B34:B60,"&lt;109")</f>
        <v>24</v>
      </c>
      <c r="C62" s="1">
        <f t="shared" ref="C62:AE62" si="2">COUNTIF(C34:C60,"&lt;109")</f>
        <v>14</v>
      </c>
      <c r="D62" s="1">
        <f t="shared" si="2"/>
        <v>9</v>
      </c>
      <c r="E62" s="1">
        <f t="shared" si="2"/>
        <v>3</v>
      </c>
      <c r="F62" s="1">
        <f t="shared" si="2"/>
        <v>3</v>
      </c>
      <c r="G62" s="1">
        <f t="shared" si="2"/>
        <v>3</v>
      </c>
      <c r="H62" s="1">
        <f t="shared" si="2"/>
        <v>7</v>
      </c>
      <c r="I62" s="1">
        <f t="shared" si="2"/>
        <v>14</v>
      </c>
      <c r="J62" s="1">
        <f t="shared" si="2"/>
        <v>24</v>
      </c>
      <c r="K62" s="1">
        <f t="shared" si="2"/>
        <v>27</v>
      </c>
      <c r="L62" s="1">
        <f t="shared" si="2"/>
        <v>4</v>
      </c>
      <c r="M62" s="1">
        <f t="shared" si="2"/>
        <v>1</v>
      </c>
      <c r="N62" s="1">
        <f t="shared" si="2"/>
        <v>0</v>
      </c>
      <c r="O62" s="1">
        <f t="shared" si="2"/>
        <v>0</v>
      </c>
      <c r="P62" s="1">
        <f t="shared" si="2"/>
        <v>0</v>
      </c>
      <c r="Q62" s="1">
        <f t="shared" si="2"/>
        <v>0</v>
      </c>
      <c r="R62" s="1">
        <f t="shared" si="2"/>
        <v>0</v>
      </c>
      <c r="S62" s="1">
        <f t="shared" si="2"/>
        <v>0</v>
      </c>
      <c r="T62" s="1">
        <f t="shared" si="2"/>
        <v>3</v>
      </c>
      <c r="U62" s="1">
        <f t="shared" si="2"/>
        <v>10</v>
      </c>
      <c r="V62" s="1">
        <f t="shared" si="2"/>
        <v>1</v>
      </c>
      <c r="W62" s="1">
        <f t="shared" si="2"/>
        <v>0</v>
      </c>
      <c r="X62" s="1">
        <f t="shared" si="2"/>
        <v>0</v>
      </c>
      <c r="Y62" s="1">
        <f t="shared" si="2"/>
        <v>0</v>
      </c>
      <c r="Z62" s="1">
        <f t="shared" si="2"/>
        <v>0</v>
      </c>
      <c r="AA62" s="1">
        <f t="shared" si="2"/>
        <v>0</v>
      </c>
      <c r="AB62" s="1">
        <f t="shared" si="2"/>
        <v>0</v>
      </c>
      <c r="AC62" s="1">
        <f t="shared" si="2"/>
        <v>0</v>
      </c>
      <c r="AD62" s="1">
        <f t="shared" si="2"/>
        <v>0</v>
      </c>
      <c r="AE62" s="1">
        <f t="shared" si="2"/>
        <v>0</v>
      </c>
    </row>
  </sheetData>
  <mergeCells count="8">
    <mergeCell ref="A1:A2"/>
    <mergeCell ref="B1:K1"/>
    <mergeCell ref="L1:U1"/>
    <mergeCell ref="V1:AE1"/>
    <mergeCell ref="A32:A33"/>
    <mergeCell ref="B32:K32"/>
    <mergeCell ref="L32:U32"/>
    <mergeCell ref="V32:AE32"/>
  </mergeCells>
  <conditionalFormatting sqref="B3:AE29">
    <cfRule type="cellIs" dxfId="9" priority="1" operator="greaterThan">
      <formula>500</formula>
    </cfRule>
  </conditionalFormatting>
  <conditionalFormatting sqref="B34:AE60">
    <cfRule type="cellIs" dxfId="8" priority="2" operator="lessThan">
      <formula>109</formula>
    </cfRule>
    <cfRule type="cellIs" dxfId="7" priority="3" operator="greaterThan">
      <formula>163</formula>
    </cfRule>
  </conditionalFormatting>
  <conditionalFormatting sqref="AG4">
    <cfRule type="cellIs" dxfId="6" priority="8" operator="greaterThan">
      <formula>500</formula>
    </cfRule>
    <cfRule type="cellIs" dxfId="5" priority="9" operator="greaterThan">
      <formula>250</formula>
    </cfRule>
    <cfRule type="cellIs" dxfId="4" priority="10" operator="greaterThan">
      <formula>500</formula>
    </cfRule>
  </conditionalFormatting>
  <conditionalFormatting sqref="AG37">
    <cfRule type="cellIs" dxfId="3" priority="6" operator="greaterThan">
      <formula>250</formula>
    </cfRule>
    <cfRule type="cellIs" dxfId="2" priority="7" operator="greaterThan">
      <formula>500</formula>
    </cfRule>
  </conditionalFormatting>
  <conditionalFormatting sqref="AG38">
    <cfRule type="cellIs" dxfId="1" priority="4" operator="greaterThan">
      <formula>163</formula>
    </cfRule>
    <cfRule type="cellIs" dxfId="0" priority="5" operator="lessThan">
      <formula>163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47A67-5531-4E54-9305-7D703238FD07}">
  <dimension ref="A1:AI63"/>
  <sheetViews>
    <sheetView tabSelected="1" zoomScale="50" zoomScaleNormal="50" workbookViewId="0">
      <selection activeCell="AD25" sqref="AD25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1" t="s">
        <v>77</v>
      </c>
      <c r="B1" s="92" t="s">
        <v>78</v>
      </c>
      <c r="C1" s="93" t="s">
        <v>79</v>
      </c>
    </row>
    <row r="2" spans="1:21" x14ac:dyDescent="0.3">
      <c r="A2" s="94">
        <v>8.3000000000000007</v>
      </c>
      <c r="B2" s="97">
        <v>0</v>
      </c>
      <c r="C2" s="96">
        <f>27-B2</f>
        <v>27</v>
      </c>
      <c r="S2" s="97" t="s">
        <v>80</v>
      </c>
      <c r="T2" s="97">
        <v>2</v>
      </c>
      <c r="U2" s="98">
        <f>100*T2/T4</f>
        <v>6.666666666666667</v>
      </c>
    </row>
    <row r="3" spans="1:21" x14ac:dyDescent="0.3">
      <c r="A3" s="94">
        <v>9.3000000000000007</v>
      </c>
      <c r="B3" s="97">
        <v>10</v>
      </c>
      <c r="C3" s="96">
        <f t="shared" ref="C3:C30" si="0">27-B3</f>
        <v>17</v>
      </c>
      <c r="S3" s="97" t="s">
        <v>81</v>
      </c>
      <c r="T3" s="97">
        <v>28</v>
      </c>
      <c r="U3" s="98">
        <f>100*T3/T4</f>
        <v>93.333333333333329</v>
      </c>
    </row>
    <row r="4" spans="1:21" x14ac:dyDescent="0.3">
      <c r="A4" s="94">
        <v>10.3</v>
      </c>
      <c r="B4" s="97">
        <v>14</v>
      </c>
      <c r="C4" s="96">
        <f t="shared" si="0"/>
        <v>13</v>
      </c>
      <c r="S4" s="97" t="s">
        <v>82</v>
      </c>
      <c r="T4" s="97">
        <f>SUM(T2:T3)</f>
        <v>30</v>
      </c>
      <c r="U4" s="97">
        <f>SUM(U2:U3)</f>
        <v>100</v>
      </c>
    </row>
    <row r="5" spans="1:21" x14ac:dyDescent="0.3">
      <c r="A5" s="94">
        <v>11.3</v>
      </c>
      <c r="B5" s="97">
        <v>18</v>
      </c>
      <c r="C5" s="96">
        <f t="shared" si="0"/>
        <v>9</v>
      </c>
    </row>
    <row r="6" spans="1:21" x14ac:dyDescent="0.3">
      <c r="A6" s="94">
        <v>12.3</v>
      </c>
      <c r="B6" s="97">
        <v>16</v>
      </c>
      <c r="C6" s="96">
        <f t="shared" si="0"/>
        <v>11</v>
      </c>
    </row>
    <row r="7" spans="1:21" x14ac:dyDescent="0.3">
      <c r="A7" s="94">
        <v>13.3</v>
      </c>
      <c r="B7" s="97">
        <v>16</v>
      </c>
      <c r="C7" s="96">
        <f t="shared" si="0"/>
        <v>11</v>
      </c>
    </row>
    <row r="8" spans="1:21" x14ac:dyDescent="0.3">
      <c r="A8" s="94">
        <v>14.3</v>
      </c>
      <c r="B8" s="97">
        <v>13</v>
      </c>
      <c r="C8" s="96">
        <f t="shared" si="0"/>
        <v>14</v>
      </c>
    </row>
    <row r="9" spans="1:21" x14ac:dyDescent="0.3">
      <c r="A9" s="94">
        <v>15.3</v>
      </c>
      <c r="B9" s="97">
        <v>9</v>
      </c>
      <c r="C9" s="96">
        <f t="shared" si="0"/>
        <v>18</v>
      </c>
    </row>
    <row r="10" spans="1:21" x14ac:dyDescent="0.3">
      <c r="A10" s="94">
        <v>16.3</v>
      </c>
      <c r="B10" s="97">
        <v>0</v>
      </c>
      <c r="C10" s="96">
        <f t="shared" si="0"/>
        <v>27</v>
      </c>
    </row>
    <row r="11" spans="1:21" x14ac:dyDescent="0.3">
      <c r="A11" s="94">
        <v>17.3</v>
      </c>
      <c r="B11" s="97">
        <v>0</v>
      </c>
      <c r="C11" s="96">
        <f t="shared" si="0"/>
        <v>27</v>
      </c>
    </row>
    <row r="12" spans="1:21" x14ac:dyDescent="0.3">
      <c r="A12" s="94">
        <v>8.3000000000000007</v>
      </c>
      <c r="B12" s="97">
        <v>16</v>
      </c>
      <c r="C12" s="96">
        <f t="shared" si="0"/>
        <v>11</v>
      </c>
    </row>
    <row r="13" spans="1:21" x14ac:dyDescent="0.3">
      <c r="A13" s="94">
        <v>9.3000000000000007</v>
      </c>
      <c r="B13" s="97">
        <v>21</v>
      </c>
      <c r="C13" s="96">
        <f t="shared" si="0"/>
        <v>6</v>
      </c>
    </row>
    <row r="14" spans="1:21" x14ac:dyDescent="0.3">
      <c r="A14" s="94">
        <v>10.3</v>
      </c>
      <c r="B14" s="97">
        <v>25</v>
      </c>
      <c r="C14" s="96">
        <f t="shared" si="0"/>
        <v>2</v>
      </c>
    </row>
    <row r="15" spans="1:21" x14ac:dyDescent="0.3">
      <c r="A15" s="94">
        <v>11.3</v>
      </c>
      <c r="B15" s="97">
        <v>27</v>
      </c>
      <c r="C15" s="96">
        <f t="shared" si="0"/>
        <v>0</v>
      </c>
    </row>
    <row r="16" spans="1:21" x14ac:dyDescent="0.3">
      <c r="A16" s="94">
        <v>12.3</v>
      </c>
      <c r="B16" s="97">
        <v>26</v>
      </c>
      <c r="C16" s="96">
        <f t="shared" si="0"/>
        <v>1</v>
      </c>
    </row>
    <row r="17" spans="1:34" x14ac:dyDescent="0.3">
      <c r="A17" s="94">
        <v>13.3</v>
      </c>
      <c r="B17" s="97">
        <v>27</v>
      </c>
      <c r="C17" s="96">
        <f t="shared" si="0"/>
        <v>0</v>
      </c>
    </row>
    <row r="18" spans="1:34" x14ac:dyDescent="0.3">
      <c r="A18" s="94">
        <v>14.3</v>
      </c>
      <c r="B18" s="97">
        <v>24</v>
      </c>
      <c r="C18" s="96">
        <f t="shared" si="0"/>
        <v>3</v>
      </c>
    </row>
    <row r="19" spans="1:34" x14ac:dyDescent="0.3">
      <c r="A19" s="94">
        <v>15.3</v>
      </c>
      <c r="B19" s="97">
        <v>23</v>
      </c>
      <c r="C19" s="96">
        <f t="shared" si="0"/>
        <v>4</v>
      </c>
    </row>
    <row r="20" spans="1:34" x14ac:dyDescent="0.3">
      <c r="A20" s="94">
        <v>16.3</v>
      </c>
      <c r="B20" s="97">
        <v>18</v>
      </c>
      <c r="C20" s="96">
        <f t="shared" si="0"/>
        <v>9</v>
      </c>
    </row>
    <row r="21" spans="1:34" x14ac:dyDescent="0.3">
      <c r="A21" s="94">
        <v>17.3</v>
      </c>
      <c r="B21" s="97">
        <v>10</v>
      </c>
      <c r="C21" s="96">
        <f t="shared" si="0"/>
        <v>17</v>
      </c>
    </row>
    <row r="22" spans="1:34" x14ac:dyDescent="0.3">
      <c r="A22" s="94">
        <v>7.3</v>
      </c>
      <c r="B22" s="97">
        <v>21</v>
      </c>
      <c r="C22" s="96">
        <f t="shared" si="0"/>
        <v>6</v>
      </c>
    </row>
    <row r="23" spans="1:34" x14ac:dyDescent="0.3">
      <c r="A23" s="94">
        <v>8.3000000000000007</v>
      </c>
      <c r="B23" s="97">
        <v>24</v>
      </c>
      <c r="C23" s="96">
        <f t="shared" si="0"/>
        <v>3</v>
      </c>
    </row>
    <row r="24" spans="1:34" x14ac:dyDescent="0.3">
      <c r="A24" s="94">
        <v>9.3000000000000007</v>
      </c>
      <c r="B24" s="97">
        <v>26</v>
      </c>
      <c r="C24" s="96">
        <f t="shared" si="0"/>
        <v>1</v>
      </c>
    </row>
    <row r="25" spans="1:34" x14ac:dyDescent="0.3">
      <c r="A25" s="94">
        <v>10.3</v>
      </c>
      <c r="B25" s="97">
        <v>27</v>
      </c>
      <c r="C25" s="96">
        <f t="shared" si="0"/>
        <v>0</v>
      </c>
    </row>
    <row r="26" spans="1:34" x14ac:dyDescent="0.3">
      <c r="A26" s="94">
        <v>11.3</v>
      </c>
      <c r="B26" s="97">
        <v>27</v>
      </c>
      <c r="C26" s="96">
        <f t="shared" si="0"/>
        <v>0</v>
      </c>
    </row>
    <row r="27" spans="1:34" x14ac:dyDescent="0.3">
      <c r="A27" s="94">
        <v>12.3</v>
      </c>
      <c r="B27" s="97">
        <v>27</v>
      </c>
      <c r="C27" s="96">
        <f t="shared" si="0"/>
        <v>0</v>
      </c>
    </row>
    <row r="28" spans="1:34" x14ac:dyDescent="0.3">
      <c r="A28" s="94">
        <v>13.3</v>
      </c>
      <c r="B28" s="97">
        <v>27</v>
      </c>
      <c r="C28" s="96">
        <f t="shared" si="0"/>
        <v>0</v>
      </c>
    </row>
    <row r="29" spans="1:34" x14ac:dyDescent="0.3">
      <c r="A29" s="94">
        <v>14.3</v>
      </c>
      <c r="B29" s="97">
        <v>27</v>
      </c>
      <c r="C29" s="96">
        <f t="shared" si="0"/>
        <v>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x14ac:dyDescent="0.3">
      <c r="A30" s="94">
        <v>15.3</v>
      </c>
      <c r="B30" s="97">
        <v>27</v>
      </c>
      <c r="C30" s="96">
        <f t="shared" si="0"/>
        <v>0</v>
      </c>
    </row>
    <row r="31" spans="1:34" ht="15" thickBot="1" x14ac:dyDescent="0.35">
      <c r="A31" s="99">
        <v>16.3</v>
      </c>
      <c r="B31" s="105">
        <v>26</v>
      </c>
      <c r="C31" s="101">
        <f>27-B31</f>
        <v>1</v>
      </c>
    </row>
    <row r="32" spans="1:34" ht="15" thickBot="1" x14ac:dyDescent="0.35"/>
    <row r="33" spans="1:4" x14ac:dyDescent="0.3">
      <c r="A33" s="91" t="s">
        <v>77</v>
      </c>
      <c r="B33" s="92" t="s">
        <v>83</v>
      </c>
      <c r="C33" s="92" t="s">
        <v>84</v>
      </c>
      <c r="D33" s="93" t="s">
        <v>85</v>
      </c>
    </row>
    <row r="34" spans="1:4" x14ac:dyDescent="0.3">
      <c r="A34" s="102">
        <v>8.3000000000000007</v>
      </c>
      <c r="B34" s="35">
        <v>0</v>
      </c>
      <c r="C34" s="95">
        <f>27-B34-D34</f>
        <v>3</v>
      </c>
      <c r="D34" s="96">
        <v>24</v>
      </c>
    </row>
    <row r="35" spans="1:4" x14ac:dyDescent="0.3">
      <c r="A35" s="102">
        <v>9.3000000000000007</v>
      </c>
      <c r="B35" s="35">
        <v>1</v>
      </c>
      <c r="C35" s="95">
        <f t="shared" ref="C35:C63" si="1">27-B35-D35</f>
        <v>12</v>
      </c>
      <c r="D35" s="96">
        <v>14</v>
      </c>
    </row>
    <row r="36" spans="1:4" x14ac:dyDescent="0.3">
      <c r="A36" s="102">
        <v>10.3</v>
      </c>
      <c r="B36" s="35">
        <v>10</v>
      </c>
      <c r="C36" s="95">
        <f t="shared" si="1"/>
        <v>8</v>
      </c>
      <c r="D36" s="96">
        <v>9</v>
      </c>
    </row>
    <row r="37" spans="1:4" x14ac:dyDescent="0.3">
      <c r="A37" s="102">
        <v>11.3</v>
      </c>
      <c r="B37" s="35">
        <v>13</v>
      </c>
      <c r="C37" s="95">
        <f t="shared" si="1"/>
        <v>11</v>
      </c>
      <c r="D37" s="96">
        <v>3</v>
      </c>
    </row>
    <row r="38" spans="1:4" x14ac:dyDescent="0.3">
      <c r="A38" s="102">
        <v>12.3</v>
      </c>
      <c r="B38" s="35">
        <v>17</v>
      </c>
      <c r="C38" s="95">
        <f t="shared" si="1"/>
        <v>7</v>
      </c>
      <c r="D38" s="96">
        <v>3</v>
      </c>
    </row>
    <row r="39" spans="1:4" x14ac:dyDescent="0.3">
      <c r="A39" s="102">
        <v>13.3</v>
      </c>
      <c r="B39" s="35">
        <v>12</v>
      </c>
      <c r="C39" s="95">
        <f t="shared" si="1"/>
        <v>12</v>
      </c>
      <c r="D39" s="96">
        <v>3</v>
      </c>
    </row>
    <row r="40" spans="1:4" x14ac:dyDescent="0.3">
      <c r="A40" s="102">
        <v>14.3</v>
      </c>
      <c r="B40" s="35">
        <v>12</v>
      </c>
      <c r="C40" s="95">
        <f t="shared" si="1"/>
        <v>8</v>
      </c>
      <c r="D40" s="96">
        <v>7</v>
      </c>
    </row>
    <row r="41" spans="1:4" x14ac:dyDescent="0.3">
      <c r="A41" s="102">
        <v>15.3</v>
      </c>
      <c r="B41" s="35">
        <v>4</v>
      </c>
      <c r="C41" s="95">
        <f t="shared" si="1"/>
        <v>9</v>
      </c>
      <c r="D41" s="96">
        <v>14</v>
      </c>
    </row>
    <row r="42" spans="1:4" x14ac:dyDescent="0.3">
      <c r="A42" s="102">
        <v>16.3</v>
      </c>
      <c r="B42" s="35">
        <v>0</v>
      </c>
      <c r="C42" s="95">
        <f t="shared" si="1"/>
        <v>3</v>
      </c>
      <c r="D42" s="96">
        <v>24</v>
      </c>
    </row>
    <row r="43" spans="1:4" x14ac:dyDescent="0.3">
      <c r="A43" s="102">
        <v>17.3</v>
      </c>
      <c r="B43" s="35">
        <v>0</v>
      </c>
      <c r="C43" s="95">
        <f t="shared" si="1"/>
        <v>0</v>
      </c>
      <c r="D43" s="96">
        <v>27</v>
      </c>
    </row>
    <row r="44" spans="1:4" x14ac:dyDescent="0.3">
      <c r="A44" s="102">
        <v>8.3000000000000007</v>
      </c>
      <c r="B44" s="35">
        <v>13</v>
      </c>
      <c r="C44" s="95">
        <f t="shared" si="1"/>
        <v>10</v>
      </c>
      <c r="D44" s="96">
        <v>4</v>
      </c>
    </row>
    <row r="45" spans="1:4" x14ac:dyDescent="0.3">
      <c r="A45" s="102">
        <v>9.3000000000000007</v>
      </c>
      <c r="B45" s="35">
        <v>20</v>
      </c>
      <c r="C45" s="95">
        <f t="shared" si="1"/>
        <v>6</v>
      </c>
      <c r="D45" s="96">
        <v>1</v>
      </c>
    </row>
    <row r="46" spans="1:4" x14ac:dyDescent="0.3">
      <c r="A46" s="102">
        <v>10.3</v>
      </c>
      <c r="B46" s="35">
        <v>25</v>
      </c>
      <c r="C46" s="95">
        <f t="shared" si="1"/>
        <v>2</v>
      </c>
      <c r="D46" s="96">
        <v>0</v>
      </c>
    </row>
    <row r="47" spans="1:4" x14ac:dyDescent="0.3">
      <c r="A47" s="102">
        <v>11.3</v>
      </c>
      <c r="B47" s="35">
        <v>26</v>
      </c>
      <c r="C47" s="95">
        <f t="shared" si="1"/>
        <v>1</v>
      </c>
      <c r="D47" s="96">
        <v>0</v>
      </c>
    </row>
    <row r="48" spans="1:4" x14ac:dyDescent="0.3">
      <c r="A48" s="102">
        <v>12.3</v>
      </c>
      <c r="B48" s="35">
        <v>27</v>
      </c>
      <c r="C48" s="95">
        <f t="shared" si="1"/>
        <v>0</v>
      </c>
      <c r="D48" s="96">
        <v>0</v>
      </c>
    </row>
    <row r="49" spans="1:35" x14ac:dyDescent="0.3">
      <c r="A49" s="102">
        <v>13.3</v>
      </c>
      <c r="B49" s="35">
        <v>27</v>
      </c>
      <c r="C49" s="95">
        <f t="shared" si="1"/>
        <v>0</v>
      </c>
      <c r="D49" s="96">
        <v>0</v>
      </c>
    </row>
    <row r="50" spans="1:35" x14ac:dyDescent="0.3">
      <c r="A50" s="102">
        <v>14.3</v>
      </c>
      <c r="B50" s="35">
        <v>24</v>
      </c>
      <c r="C50" s="95">
        <f t="shared" si="1"/>
        <v>3</v>
      </c>
      <c r="D50" s="96">
        <v>0</v>
      </c>
    </row>
    <row r="51" spans="1:35" x14ac:dyDescent="0.3">
      <c r="A51" s="102">
        <v>15.3</v>
      </c>
      <c r="B51" s="35">
        <v>25</v>
      </c>
      <c r="C51" s="95">
        <f t="shared" si="1"/>
        <v>2</v>
      </c>
      <c r="D51" s="96">
        <v>0</v>
      </c>
    </row>
    <row r="52" spans="1:35" x14ac:dyDescent="0.3">
      <c r="A52" s="102">
        <v>16.3</v>
      </c>
      <c r="B52" s="35">
        <v>13</v>
      </c>
      <c r="C52" s="95">
        <f t="shared" si="1"/>
        <v>11</v>
      </c>
      <c r="D52" s="96">
        <v>3</v>
      </c>
    </row>
    <row r="53" spans="1:35" x14ac:dyDescent="0.3">
      <c r="A53" s="102">
        <v>17.3</v>
      </c>
      <c r="B53" s="35">
        <v>5</v>
      </c>
      <c r="C53" s="95">
        <f t="shared" si="1"/>
        <v>12</v>
      </c>
      <c r="D53" s="96">
        <v>10</v>
      </c>
    </row>
    <row r="54" spans="1:35" x14ac:dyDescent="0.3">
      <c r="A54" s="102">
        <v>7.3</v>
      </c>
      <c r="B54" s="35">
        <v>20</v>
      </c>
      <c r="C54" s="95">
        <f t="shared" si="1"/>
        <v>6</v>
      </c>
      <c r="D54" s="96">
        <v>1</v>
      </c>
    </row>
    <row r="55" spans="1:35" x14ac:dyDescent="0.3">
      <c r="A55" s="102">
        <v>8.3000000000000007</v>
      </c>
      <c r="B55" s="35">
        <v>23</v>
      </c>
      <c r="C55" s="95">
        <f t="shared" si="1"/>
        <v>4</v>
      </c>
      <c r="D55" s="96">
        <v>0</v>
      </c>
    </row>
    <row r="56" spans="1:35" x14ac:dyDescent="0.3">
      <c r="A56" s="102">
        <v>9.3000000000000007</v>
      </c>
      <c r="B56" s="35">
        <v>25</v>
      </c>
      <c r="C56" s="95">
        <f t="shared" si="1"/>
        <v>2</v>
      </c>
      <c r="D56" s="96">
        <v>0</v>
      </c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</row>
    <row r="57" spans="1:35" x14ac:dyDescent="0.3">
      <c r="A57" s="102">
        <v>10.3</v>
      </c>
      <c r="B57" s="35">
        <v>27</v>
      </c>
      <c r="C57" s="95">
        <f t="shared" si="1"/>
        <v>0</v>
      </c>
      <c r="D57" s="96">
        <v>0</v>
      </c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</row>
    <row r="58" spans="1:35" x14ac:dyDescent="0.3">
      <c r="A58" s="102">
        <v>11.3</v>
      </c>
      <c r="B58" s="35">
        <v>27</v>
      </c>
      <c r="C58" s="95">
        <f t="shared" si="1"/>
        <v>0</v>
      </c>
      <c r="D58" s="96">
        <v>0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</row>
    <row r="59" spans="1:35" x14ac:dyDescent="0.3">
      <c r="A59" s="102">
        <v>12.3</v>
      </c>
      <c r="B59" s="35">
        <v>26</v>
      </c>
      <c r="C59" s="95">
        <f t="shared" si="1"/>
        <v>1</v>
      </c>
      <c r="D59" s="96">
        <v>0</v>
      </c>
    </row>
    <row r="60" spans="1:35" x14ac:dyDescent="0.3">
      <c r="A60" s="102">
        <v>13.3</v>
      </c>
      <c r="B60" s="35">
        <v>27</v>
      </c>
      <c r="C60" s="95">
        <f t="shared" si="1"/>
        <v>0</v>
      </c>
      <c r="D60" s="96">
        <v>0</v>
      </c>
    </row>
    <row r="61" spans="1:35" x14ac:dyDescent="0.3">
      <c r="A61" s="102">
        <v>14.3</v>
      </c>
      <c r="B61" s="35">
        <v>26</v>
      </c>
      <c r="C61" s="95">
        <f t="shared" si="1"/>
        <v>1</v>
      </c>
      <c r="D61" s="96">
        <v>0</v>
      </c>
    </row>
    <row r="62" spans="1:35" x14ac:dyDescent="0.3">
      <c r="A62" s="102">
        <v>15.3</v>
      </c>
      <c r="B62" s="35">
        <v>27</v>
      </c>
      <c r="C62" s="95">
        <f t="shared" si="1"/>
        <v>0</v>
      </c>
      <c r="D62" s="96">
        <v>0</v>
      </c>
    </row>
    <row r="63" spans="1:35" ht="15" thickBot="1" x14ac:dyDescent="0.35">
      <c r="A63" s="103">
        <v>16.3</v>
      </c>
      <c r="B63" s="104">
        <v>24</v>
      </c>
      <c r="C63" s="100">
        <f t="shared" si="1"/>
        <v>3</v>
      </c>
      <c r="D63" s="101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306_info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lighiting+Overcast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2023-04-17T14:45:17Z</cp:lastPrinted>
  <dcterms:created xsi:type="dcterms:W3CDTF">2023-04-11T17:50:26Z</dcterms:created>
  <dcterms:modified xsi:type="dcterms:W3CDTF">2023-06-23T12:03:37Z</dcterms:modified>
</cp:coreProperties>
</file>