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08DBEC26-5122-4AFB-B199-275659D3C96F}" xr6:coauthVersionLast="47" xr6:coauthVersionMax="47" xr10:uidLastSave="{00000000-0000-0000-0000-000000000000}"/>
  <bookViews>
    <workbookView xWindow="-108" yWindow="-108" windowWidth="23256" windowHeight="12456" tabRatio="823" activeTab="8" xr2:uid="{FC727A89-B4F1-4307-A66E-A40EC0A27C26}"/>
  </bookViews>
  <sheets>
    <sheet name="19_info" sheetId="5" r:id="rId1"/>
    <sheet name="Materiali aula" sheetId="6" r:id="rId2"/>
    <sheet name="Electric lighting" sheetId="1" r:id="rId3"/>
    <sheet name="Clear Sky" sheetId="10" r:id="rId4"/>
    <sheet name="Electric lighting+Clear Sky" sheetId="8" r:id="rId5"/>
    <sheet name="LN+LA_CS" sheetId="11" r:id="rId6"/>
    <sheet name="Overcast Sky" sheetId="7" r:id="rId7"/>
    <sheet name="Electric lighting+Overcast" sheetId="9" r:id="rId8"/>
    <sheet name="LN+LA_OS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9" l="1"/>
  <c r="C34" i="9"/>
  <c r="D34" i="9"/>
  <c r="E34" i="9"/>
  <c r="F34" i="9"/>
  <c r="G34" i="9"/>
  <c r="H34" i="9"/>
  <c r="I34" i="9"/>
  <c r="I60" i="9" s="1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Y60" i="9" s="1"/>
  <c r="Z34" i="9"/>
  <c r="AA34" i="9"/>
  <c r="AB34" i="9"/>
  <c r="AC34" i="9"/>
  <c r="AD34" i="9"/>
  <c r="AE34" i="9"/>
  <c r="B35" i="9"/>
  <c r="C35" i="9"/>
  <c r="D35" i="9"/>
  <c r="E35" i="9"/>
  <c r="F35" i="9"/>
  <c r="G35" i="9"/>
  <c r="H35" i="9"/>
  <c r="I35" i="9"/>
  <c r="J35" i="9"/>
  <c r="K35" i="9"/>
  <c r="K59" i="9" s="1"/>
  <c r="L35" i="9"/>
  <c r="M35" i="9"/>
  <c r="N35" i="9"/>
  <c r="O35" i="9"/>
  <c r="P35" i="9"/>
  <c r="Q35" i="9"/>
  <c r="R35" i="9"/>
  <c r="S35" i="9"/>
  <c r="S59" i="9" s="1"/>
  <c r="T35" i="9"/>
  <c r="U35" i="9"/>
  <c r="V35" i="9"/>
  <c r="W35" i="9"/>
  <c r="X35" i="9"/>
  <c r="Y35" i="9"/>
  <c r="Z35" i="9"/>
  <c r="AA35" i="9"/>
  <c r="AA59" i="9" s="1"/>
  <c r="AB35" i="9"/>
  <c r="AC35" i="9"/>
  <c r="AD35" i="9"/>
  <c r="AE35" i="9"/>
  <c r="B36" i="9"/>
  <c r="C36" i="9"/>
  <c r="D36" i="9"/>
  <c r="E36" i="9"/>
  <c r="E59" i="9" s="1"/>
  <c r="F36" i="9"/>
  <c r="G36" i="9"/>
  <c r="H36" i="9"/>
  <c r="I36" i="9"/>
  <c r="J36" i="9"/>
  <c r="K36" i="9"/>
  <c r="L36" i="9"/>
  <c r="M36" i="9"/>
  <c r="N36" i="9"/>
  <c r="O36" i="9"/>
  <c r="P36" i="9"/>
  <c r="Q36" i="9"/>
  <c r="R36" i="9"/>
  <c r="S36" i="9"/>
  <c r="T36" i="9"/>
  <c r="U36" i="9"/>
  <c r="U59" i="9" s="1"/>
  <c r="V36" i="9"/>
  <c r="W36" i="9"/>
  <c r="X36" i="9"/>
  <c r="Y36" i="9"/>
  <c r="Z36" i="9"/>
  <c r="AA36" i="9"/>
  <c r="AB36" i="9"/>
  <c r="AC36" i="9"/>
  <c r="AC59" i="9" s="1"/>
  <c r="AD36" i="9"/>
  <c r="AE36" i="9"/>
  <c r="B37" i="9"/>
  <c r="C37" i="9"/>
  <c r="D37" i="9"/>
  <c r="E37" i="9"/>
  <c r="F37" i="9"/>
  <c r="G37" i="9"/>
  <c r="G59" i="9" s="1"/>
  <c r="H37" i="9"/>
  <c r="I37" i="9"/>
  <c r="J37" i="9"/>
  <c r="K37" i="9"/>
  <c r="L37" i="9"/>
  <c r="M37" i="9"/>
  <c r="N37" i="9"/>
  <c r="O37" i="9"/>
  <c r="O60" i="9" s="1"/>
  <c r="P37" i="9"/>
  <c r="Q37" i="9"/>
  <c r="R37" i="9"/>
  <c r="S37" i="9"/>
  <c r="T37" i="9"/>
  <c r="U37" i="9"/>
  <c r="V37" i="9"/>
  <c r="W37" i="9"/>
  <c r="W60" i="9" s="1"/>
  <c r="X37" i="9"/>
  <c r="Y37" i="9"/>
  <c r="Z37" i="9"/>
  <c r="AA37" i="9"/>
  <c r="AB37" i="9"/>
  <c r="AC37" i="9"/>
  <c r="AD37" i="9"/>
  <c r="AE37" i="9"/>
  <c r="AE59" i="9" s="1"/>
  <c r="B38" i="9"/>
  <c r="C38" i="9"/>
  <c r="D38" i="9"/>
  <c r="E38" i="9"/>
  <c r="F38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B39" i="9"/>
  <c r="C39" i="9"/>
  <c r="D39" i="9"/>
  <c r="E39" i="9"/>
  <c r="F39" i="9"/>
  <c r="G39" i="9"/>
  <c r="H39" i="9"/>
  <c r="I39" i="9"/>
  <c r="J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B40" i="9"/>
  <c r="C40" i="9"/>
  <c r="D40" i="9"/>
  <c r="E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B41" i="9"/>
  <c r="C41" i="9"/>
  <c r="D41" i="9"/>
  <c r="E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B42" i="9"/>
  <c r="C42" i="9"/>
  <c r="D42" i="9"/>
  <c r="E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B43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B47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B48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C33" i="9"/>
  <c r="D33" i="9"/>
  <c r="E33" i="9"/>
  <c r="F33" i="9"/>
  <c r="G33" i="9"/>
  <c r="H33" i="9"/>
  <c r="I33" i="9"/>
  <c r="J33" i="9"/>
  <c r="J60" i="9" s="1"/>
  <c r="K33" i="9"/>
  <c r="L33" i="9"/>
  <c r="M33" i="9"/>
  <c r="N33" i="9"/>
  <c r="O33" i="9"/>
  <c r="P33" i="9"/>
  <c r="Q33" i="9"/>
  <c r="R33" i="9"/>
  <c r="R59" i="9" s="1"/>
  <c r="S33" i="9"/>
  <c r="T33" i="9"/>
  <c r="U33" i="9"/>
  <c r="V33" i="9"/>
  <c r="W33" i="9"/>
  <c r="X33" i="9"/>
  <c r="Y33" i="9"/>
  <c r="Z33" i="9"/>
  <c r="Z60" i="9" s="1"/>
  <c r="AA33" i="9"/>
  <c r="AB33" i="9"/>
  <c r="AC33" i="9"/>
  <c r="AD33" i="9"/>
  <c r="AE33" i="9"/>
  <c r="B33" i="9"/>
  <c r="B60" i="9" s="1"/>
  <c r="C3" i="9"/>
  <c r="D3" i="9"/>
  <c r="E3" i="9"/>
  <c r="F3" i="9"/>
  <c r="G3" i="9"/>
  <c r="H3" i="9"/>
  <c r="I3" i="9"/>
  <c r="J3" i="9"/>
  <c r="J29" i="9" s="1"/>
  <c r="K3" i="9"/>
  <c r="L3" i="9"/>
  <c r="M3" i="9"/>
  <c r="N3" i="9"/>
  <c r="O3" i="9"/>
  <c r="P3" i="9"/>
  <c r="Q3" i="9"/>
  <c r="R3" i="9"/>
  <c r="R29" i="9" s="1"/>
  <c r="S3" i="9"/>
  <c r="T3" i="9"/>
  <c r="U3" i="9"/>
  <c r="V3" i="9"/>
  <c r="W3" i="9"/>
  <c r="X3" i="9"/>
  <c r="Y3" i="9"/>
  <c r="Z3" i="9"/>
  <c r="Z29" i="9" s="1"/>
  <c r="AA3" i="9"/>
  <c r="AB3" i="9"/>
  <c r="AC3" i="9"/>
  <c r="AD3" i="9"/>
  <c r="AE3" i="9"/>
  <c r="C4" i="9"/>
  <c r="D4" i="9"/>
  <c r="E4" i="9"/>
  <c r="E29" i="9" s="1"/>
  <c r="F4" i="9"/>
  <c r="G4" i="9"/>
  <c r="H4" i="9"/>
  <c r="I4" i="9"/>
  <c r="J4" i="9"/>
  <c r="K4" i="9"/>
  <c r="L4" i="9"/>
  <c r="M4" i="9"/>
  <c r="M29" i="9" s="1"/>
  <c r="N4" i="9"/>
  <c r="O4" i="9"/>
  <c r="P4" i="9"/>
  <c r="Q4" i="9"/>
  <c r="R4" i="9"/>
  <c r="S4" i="9"/>
  <c r="T4" i="9"/>
  <c r="U4" i="9"/>
  <c r="U29" i="9" s="1"/>
  <c r="V4" i="9"/>
  <c r="W4" i="9"/>
  <c r="X4" i="9"/>
  <c r="Y4" i="9"/>
  <c r="Z4" i="9"/>
  <c r="AA4" i="9"/>
  <c r="AB4" i="9"/>
  <c r="AC4" i="9"/>
  <c r="AC29" i="9" s="1"/>
  <c r="AD4" i="9"/>
  <c r="AE4" i="9"/>
  <c r="C5" i="9"/>
  <c r="D5" i="9"/>
  <c r="E5" i="9"/>
  <c r="F5" i="9"/>
  <c r="G5" i="9"/>
  <c r="H5" i="9"/>
  <c r="H29" i="9" s="1"/>
  <c r="I5" i="9"/>
  <c r="J5" i="9"/>
  <c r="K5" i="9"/>
  <c r="L5" i="9"/>
  <c r="M5" i="9"/>
  <c r="N5" i="9"/>
  <c r="O5" i="9"/>
  <c r="P5" i="9"/>
  <c r="P29" i="9" s="1"/>
  <c r="Q5" i="9"/>
  <c r="R5" i="9"/>
  <c r="S5" i="9"/>
  <c r="T5" i="9"/>
  <c r="U5" i="9"/>
  <c r="V5" i="9"/>
  <c r="W5" i="9"/>
  <c r="X5" i="9"/>
  <c r="X29" i="9" s="1"/>
  <c r="Y5" i="9"/>
  <c r="Z5" i="9"/>
  <c r="AA5" i="9"/>
  <c r="AB5" i="9"/>
  <c r="AC5" i="9"/>
  <c r="AD5" i="9"/>
  <c r="AE5" i="9"/>
  <c r="C6" i="9"/>
  <c r="C29" i="9" s="1"/>
  <c r="D6" i="9"/>
  <c r="E6" i="9"/>
  <c r="F6" i="9"/>
  <c r="G6" i="9"/>
  <c r="H6" i="9"/>
  <c r="I6" i="9"/>
  <c r="J6" i="9"/>
  <c r="K6" i="9"/>
  <c r="K29" i="9" s="1"/>
  <c r="L6" i="9"/>
  <c r="M6" i="9"/>
  <c r="N6" i="9"/>
  <c r="O6" i="9"/>
  <c r="P6" i="9"/>
  <c r="Q6" i="9"/>
  <c r="R6" i="9"/>
  <c r="S6" i="9"/>
  <c r="S29" i="9" s="1"/>
  <c r="T6" i="9"/>
  <c r="U6" i="9"/>
  <c r="V6" i="9"/>
  <c r="W6" i="9"/>
  <c r="X6" i="9"/>
  <c r="Y6" i="9"/>
  <c r="Z6" i="9"/>
  <c r="AA6" i="9"/>
  <c r="AA29" i="9" s="1"/>
  <c r="AB6" i="9"/>
  <c r="AC6" i="9"/>
  <c r="AD6" i="9"/>
  <c r="AE6" i="9"/>
  <c r="C7" i="9"/>
  <c r="D7" i="9"/>
  <c r="E7" i="9"/>
  <c r="F7" i="9"/>
  <c r="F29" i="9" s="1"/>
  <c r="G7" i="9"/>
  <c r="H7" i="9"/>
  <c r="I7" i="9"/>
  <c r="J7" i="9"/>
  <c r="K7" i="9"/>
  <c r="L7" i="9"/>
  <c r="M7" i="9"/>
  <c r="N7" i="9"/>
  <c r="N29" i="9" s="1"/>
  <c r="O7" i="9"/>
  <c r="P7" i="9"/>
  <c r="Q7" i="9"/>
  <c r="R7" i="9"/>
  <c r="S7" i="9"/>
  <c r="T7" i="9"/>
  <c r="U7" i="9"/>
  <c r="V7" i="9"/>
  <c r="V29" i="9" s="1"/>
  <c r="W7" i="9"/>
  <c r="X7" i="9"/>
  <c r="Y7" i="9"/>
  <c r="Z7" i="9"/>
  <c r="AA7" i="9"/>
  <c r="AB7" i="9"/>
  <c r="AC7" i="9"/>
  <c r="AD7" i="9"/>
  <c r="AD29" i="9" s="1"/>
  <c r="AE7" i="9"/>
  <c r="C8" i="9"/>
  <c r="D8" i="9"/>
  <c r="E8" i="9"/>
  <c r="F8" i="9"/>
  <c r="G8" i="9"/>
  <c r="H8" i="9"/>
  <c r="I8" i="9"/>
  <c r="I29" i="9" s="1"/>
  <c r="J8" i="9"/>
  <c r="K8" i="9"/>
  <c r="L8" i="9"/>
  <c r="M8" i="9"/>
  <c r="N8" i="9"/>
  <c r="O8" i="9"/>
  <c r="P8" i="9"/>
  <c r="Q8" i="9"/>
  <c r="Q29" i="9" s="1"/>
  <c r="R8" i="9"/>
  <c r="S8" i="9"/>
  <c r="T8" i="9"/>
  <c r="U8" i="9"/>
  <c r="V8" i="9"/>
  <c r="W8" i="9"/>
  <c r="X8" i="9"/>
  <c r="Y8" i="9"/>
  <c r="Y29" i="9" s="1"/>
  <c r="Z8" i="9"/>
  <c r="AA8" i="9"/>
  <c r="AB8" i="9"/>
  <c r="AC8" i="9"/>
  <c r="AD8" i="9"/>
  <c r="AE8" i="9"/>
  <c r="C9" i="9"/>
  <c r="D9" i="9"/>
  <c r="D29" i="9" s="1"/>
  <c r="E9" i="9"/>
  <c r="F9" i="9"/>
  <c r="G9" i="9"/>
  <c r="H9" i="9"/>
  <c r="I9" i="9"/>
  <c r="J9" i="9"/>
  <c r="K9" i="9"/>
  <c r="L9" i="9"/>
  <c r="L29" i="9" s="1"/>
  <c r="M9" i="9"/>
  <c r="N9" i="9"/>
  <c r="O9" i="9"/>
  <c r="P9" i="9"/>
  <c r="Q9" i="9"/>
  <c r="R9" i="9"/>
  <c r="S9" i="9"/>
  <c r="T9" i="9"/>
  <c r="T29" i="9" s="1"/>
  <c r="U9" i="9"/>
  <c r="V9" i="9"/>
  <c r="W9" i="9"/>
  <c r="X9" i="9"/>
  <c r="Y9" i="9"/>
  <c r="Z9" i="9"/>
  <c r="AA9" i="9"/>
  <c r="AB9" i="9"/>
  <c r="AB29" i="9" s="1"/>
  <c r="AC9" i="9"/>
  <c r="AD9" i="9"/>
  <c r="AE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B4" i="9"/>
  <c r="B29" i="9" s="1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3" i="9"/>
  <c r="C34" i="12"/>
  <c r="C2" i="12"/>
  <c r="U2" i="12"/>
  <c r="AE29" i="9"/>
  <c r="W29" i="9"/>
  <c r="O29" i="9"/>
  <c r="G29" i="9"/>
  <c r="AE60" i="9"/>
  <c r="AD60" i="9"/>
  <c r="AB60" i="9"/>
  <c r="X60" i="9"/>
  <c r="V60" i="9"/>
  <c r="T60" i="9"/>
  <c r="Q60" i="9"/>
  <c r="P60" i="9"/>
  <c r="N60" i="9"/>
  <c r="L60" i="9"/>
  <c r="H60" i="9"/>
  <c r="F60" i="9"/>
  <c r="D60" i="9"/>
  <c r="AD59" i="9"/>
  <c r="AB59" i="9"/>
  <c r="X59" i="9"/>
  <c r="W59" i="9"/>
  <c r="V59" i="9"/>
  <c r="T59" i="9"/>
  <c r="P59" i="9"/>
  <c r="N59" i="9"/>
  <c r="M59" i="9"/>
  <c r="L59" i="9"/>
  <c r="H59" i="9"/>
  <c r="F59" i="9"/>
  <c r="D59" i="9"/>
  <c r="C59" i="9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T4" i="12"/>
  <c r="U3" i="12" s="1"/>
  <c r="C4" i="12"/>
  <c r="C3" i="12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34" i="11"/>
  <c r="C31" i="11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2" i="11"/>
  <c r="U2" i="11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B60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B5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B29" i="8"/>
  <c r="T4" i="11"/>
  <c r="E58" i="1"/>
  <c r="D58" i="1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B29" i="7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AC3" i="8"/>
  <c r="AC4" i="8"/>
  <c r="AC5" i="8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P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B29" i="10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Q34" i="8"/>
  <c r="R34" i="8"/>
  <c r="S34" i="8"/>
  <c r="T34" i="8"/>
  <c r="U34" i="8"/>
  <c r="V34" i="8"/>
  <c r="W34" i="8"/>
  <c r="X34" i="8"/>
  <c r="Y34" i="8"/>
  <c r="Z34" i="8"/>
  <c r="AA34" i="8"/>
  <c r="AB34" i="8"/>
  <c r="AD34" i="8"/>
  <c r="AE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Q35" i="8"/>
  <c r="R35" i="8"/>
  <c r="S35" i="8"/>
  <c r="T35" i="8"/>
  <c r="U35" i="8"/>
  <c r="V35" i="8"/>
  <c r="W35" i="8"/>
  <c r="X35" i="8"/>
  <c r="Y35" i="8"/>
  <c r="Z35" i="8"/>
  <c r="AA35" i="8"/>
  <c r="AB35" i="8"/>
  <c r="AD35" i="8"/>
  <c r="AE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Q36" i="8"/>
  <c r="R36" i="8"/>
  <c r="S36" i="8"/>
  <c r="T36" i="8"/>
  <c r="U36" i="8"/>
  <c r="V36" i="8"/>
  <c r="W36" i="8"/>
  <c r="X36" i="8"/>
  <c r="Y36" i="8"/>
  <c r="Z36" i="8"/>
  <c r="AA36" i="8"/>
  <c r="AB36" i="8"/>
  <c r="AD36" i="8"/>
  <c r="AE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Q37" i="8"/>
  <c r="R37" i="8"/>
  <c r="S37" i="8"/>
  <c r="T37" i="8"/>
  <c r="U37" i="8"/>
  <c r="V37" i="8"/>
  <c r="W37" i="8"/>
  <c r="X37" i="8"/>
  <c r="Y37" i="8"/>
  <c r="Z37" i="8"/>
  <c r="AA37" i="8"/>
  <c r="AB37" i="8"/>
  <c r="AD37" i="8"/>
  <c r="AE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Q38" i="8"/>
  <c r="R38" i="8"/>
  <c r="S38" i="8"/>
  <c r="T38" i="8"/>
  <c r="U38" i="8"/>
  <c r="V38" i="8"/>
  <c r="W38" i="8"/>
  <c r="X38" i="8"/>
  <c r="Y38" i="8"/>
  <c r="Z38" i="8"/>
  <c r="AA38" i="8"/>
  <c r="AB38" i="8"/>
  <c r="AD38" i="8"/>
  <c r="AE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Q39" i="8"/>
  <c r="R39" i="8"/>
  <c r="S39" i="8"/>
  <c r="T39" i="8"/>
  <c r="U39" i="8"/>
  <c r="V39" i="8"/>
  <c r="W39" i="8"/>
  <c r="X39" i="8"/>
  <c r="Y39" i="8"/>
  <c r="Z39" i="8"/>
  <c r="AA39" i="8"/>
  <c r="AB39" i="8"/>
  <c r="AD39" i="8"/>
  <c r="AE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Q40" i="8"/>
  <c r="R40" i="8"/>
  <c r="S40" i="8"/>
  <c r="T40" i="8"/>
  <c r="U40" i="8"/>
  <c r="V40" i="8"/>
  <c r="W40" i="8"/>
  <c r="X40" i="8"/>
  <c r="Y40" i="8"/>
  <c r="Z40" i="8"/>
  <c r="AA40" i="8"/>
  <c r="AB40" i="8"/>
  <c r="AD40" i="8"/>
  <c r="AE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Q41" i="8"/>
  <c r="R41" i="8"/>
  <c r="S41" i="8"/>
  <c r="T41" i="8"/>
  <c r="U41" i="8"/>
  <c r="V41" i="8"/>
  <c r="W41" i="8"/>
  <c r="X41" i="8"/>
  <c r="Y41" i="8"/>
  <c r="Z41" i="8"/>
  <c r="AA41" i="8"/>
  <c r="AB41" i="8"/>
  <c r="AD41" i="8"/>
  <c r="AE41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Q42" i="8"/>
  <c r="R42" i="8"/>
  <c r="S42" i="8"/>
  <c r="T42" i="8"/>
  <c r="U42" i="8"/>
  <c r="V42" i="8"/>
  <c r="W42" i="8"/>
  <c r="X42" i="8"/>
  <c r="Y42" i="8"/>
  <c r="Z42" i="8"/>
  <c r="AA42" i="8"/>
  <c r="AB42" i="8"/>
  <c r="AD42" i="8"/>
  <c r="AE42" i="8"/>
  <c r="B43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Q43" i="8"/>
  <c r="R43" i="8"/>
  <c r="S43" i="8"/>
  <c r="T43" i="8"/>
  <c r="U43" i="8"/>
  <c r="V43" i="8"/>
  <c r="W43" i="8"/>
  <c r="X43" i="8"/>
  <c r="Y43" i="8"/>
  <c r="Z43" i="8"/>
  <c r="AA43" i="8"/>
  <c r="AB43" i="8"/>
  <c r="AD43" i="8"/>
  <c r="AE43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Q44" i="8"/>
  <c r="R44" i="8"/>
  <c r="S44" i="8"/>
  <c r="T44" i="8"/>
  <c r="U44" i="8"/>
  <c r="V44" i="8"/>
  <c r="W44" i="8"/>
  <c r="X44" i="8"/>
  <c r="Y44" i="8"/>
  <c r="Z44" i="8"/>
  <c r="AA44" i="8"/>
  <c r="AB44" i="8"/>
  <c r="AD44" i="8"/>
  <c r="AE44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Q45" i="8"/>
  <c r="R45" i="8"/>
  <c r="S45" i="8"/>
  <c r="T45" i="8"/>
  <c r="U45" i="8"/>
  <c r="V45" i="8"/>
  <c r="W45" i="8"/>
  <c r="X45" i="8"/>
  <c r="Y45" i="8"/>
  <c r="Z45" i="8"/>
  <c r="AA45" i="8"/>
  <c r="AB45" i="8"/>
  <c r="AD45" i="8"/>
  <c r="AE45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Q46" i="8"/>
  <c r="R46" i="8"/>
  <c r="S46" i="8"/>
  <c r="T46" i="8"/>
  <c r="U46" i="8"/>
  <c r="V46" i="8"/>
  <c r="W46" i="8"/>
  <c r="X46" i="8"/>
  <c r="Y46" i="8"/>
  <c r="Z46" i="8"/>
  <c r="AA46" i="8"/>
  <c r="AB46" i="8"/>
  <c r="AD46" i="8"/>
  <c r="AE46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Q47" i="8"/>
  <c r="R47" i="8"/>
  <c r="S47" i="8"/>
  <c r="T47" i="8"/>
  <c r="U47" i="8"/>
  <c r="V47" i="8"/>
  <c r="W47" i="8"/>
  <c r="X47" i="8"/>
  <c r="Y47" i="8"/>
  <c r="Z47" i="8"/>
  <c r="AA47" i="8"/>
  <c r="AB47" i="8"/>
  <c r="AD47" i="8"/>
  <c r="AE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Q48" i="8"/>
  <c r="R48" i="8"/>
  <c r="S48" i="8"/>
  <c r="T48" i="8"/>
  <c r="U48" i="8"/>
  <c r="V48" i="8"/>
  <c r="W48" i="8"/>
  <c r="X48" i="8"/>
  <c r="Y48" i="8"/>
  <c r="Z48" i="8"/>
  <c r="AA48" i="8"/>
  <c r="AB48" i="8"/>
  <c r="AD48" i="8"/>
  <c r="AE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Q49" i="8"/>
  <c r="R49" i="8"/>
  <c r="S49" i="8"/>
  <c r="T49" i="8"/>
  <c r="U49" i="8"/>
  <c r="V49" i="8"/>
  <c r="W49" i="8"/>
  <c r="X49" i="8"/>
  <c r="Y49" i="8"/>
  <c r="Z49" i="8"/>
  <c r="AA49" i="8"/>
  <c r="AB49" i="8"/>
  <c r="AD49" i="8"/>
  <c r="AE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Q50" i="8"/>
  <c r="R50" i="8"/>
  <c r="S50" i="8"/>
  <c r="T50" i="8"/>
  <c r="U50" i="8"/>
  <c r="V50" i="8"/>
  <c r="W50" i="8"/>
  <c r="X50" i="8"/>
  <c r="Y50" i="8"/>
  <c r="Z50" i="8"/>
  <c r="AA50" i="8"/>
  <c r="AB50" i="8"/>
  <c r="AD50" i="8"/>
  <c r="AE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Q51" i="8"/>
  <c r="R51" i="8"/>
  <c r="S51" i="8"/>
  <c r="T51" i="8"/>
  <c r="U51" i="8"/>
  <c r="V51" i="8"/>
  <c r="W51" i="8"/>
  <c r="X51" i="8"/>
  <c r="Y51" i="8"/>
  <c r="Z51" i="8"/>
  <c r="AA51" i="8"/>
  <c r="AB51" i="8"/>
  <c r="AD51" i="8"/>
  <c r="AE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Q52" i="8"/>
  <c r="R52" i="8"/>
  <c r="S52" i="8"/>
  <c r="T52" i="8"/>
  <c r="U52" i="8"/>
  <c r="V52" i="8"/>
  <c r="W52" i="8"/>
  <c r="X52" i="8"/>
  <c r="Y52" i="8"/>
  <c r="Z52" i="8"/>
  <c r="AA52" i="8"/>
  <c r="AB52" i="8"/>
  <c r="AD52" i="8"/>
  <c r="AE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Q53" i="8"/>
  <c r="R53" i="8"/>
  <c r="S53" i="8"/>
  <c r="T53" i="8"/>
  <c r="U53" i="8"/>
  <c r="V53" i="8"/>
  <c r="W53" i="8"/>
  <c r="X53" i="8"/>
  <c r="Y53" i="8"/>
  <c r="Z53" i="8"/>
  <c r="AA53" i="8"/>
  <c r="AB53" i="8"/>
  <c r="AD53" i="8"/>
  <c r="AE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Q54" i="8"/>
  <c r="R54" i="8"/>
  <c r="S54" i="8"/>
  <c r="T54" i="8"/>
  <c r="U54" i="8"/>
  <c r="V54" i="8"/>
  <c r="W54" i="8"/>
  <c r="X54" i="8"/>
  <c r="Y54" i="8"/>
  <c r="Z54" i="8"/>
  <c r="AA54" i="8"/>
  <c r="AB54" i="8"/>
  <c r="AD54" i="8"/>
  <c r="AE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Q55" i="8"/>
  <c r="R55" i="8"/>
  <c r="S55" i="8"/>
  <c r="T55" i="8"/>
  <c r="U55" i="8"/>
  <c r="V55" i="8"/>
  <c r="W55" i="8"/>
  <c r="X55" i="8"/>
  <c r="Y55" i="8"/>
  <c r="Z55" i="8"/>
  <c r="AA55" i="8"/>
  <c r="AB55" i="8"/>
  <c r="AD55" i="8"/>
  <c r="AE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Q56" i="8"/>
  <c r="R56" i="8"/>
  <c r="S56" i="8"/>
  <c r="T56" i="8"/>
  <c r="U56" i="8"/>
  <c r="V56" i="8"/>
  <c r="W56" i="8"/>
  <c r="X56" i="8"/>
  <c r="Y56" i="8"/>
  <c r="Z56" i="8"/>
  <c r="AA56" i="8"/>
  <c r="AB56" i="8"/>
  <c r="AD56" i="8"/>
  <c r="AE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Q57" i="8"/>
  <c r="R57" i="8"/>
  <c r="S57" i="8"/>
  <c r="T57" i="8"/>
  <c r="U57" i="8"/>
  <c r="V57" i="8"/>
  <c r="W57" i="8"/>
  <c r="X57" i="8"/>
  <c r="Y57" i="8"/>
  <c r="Z57" i="8"/>
  <c r="AA57" i="8"/>
  <c r="AB57" i="8"/>
  <c r="AD57" i="8"/>
  <c r="AE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Q58" i="8"/>
  <c r="R58" i="8"/>
  <c r="S58" i="8"/>
  <c r="T58" i="8"/>
  <c r="U58" i="8"/>
  <c r="V58" i="8"/>
  <c r="W58" i="8"/>
  <c r="X58" i="8"/>
  <c r="Y58" i="8"/>
  <c r="Z58" i="8"/>
  <c r="AA58" i="8"/>
  <c r="AB58" i="8"/>
  <c r="AD58" i="8"/>
  <c r="AE58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Q33" i="8"/>
  <c r="R33" i="8"/>
  <c r="S33" i="8"/>
  <c r="T33" i="8"/>
  <c r="U33" i="8"/>
  <c r="V33" i="8"/>
  <c r="W33" i="8"/>
  <c r="X33" i="8"/>
  <c r="Y33" i="8"/>
  <c r="Z33" i="8"/>
  <c r="AA33" i="8"/>
  <c r="AB33" i="8"/>
  <c r="AD33" i="8"/>
  <c r="AE33" i="8"/>
  <c r="B33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Q4" i="8"/>
  <c r="R4" i="8"/>
  <c r="S4" i="8"/>
  <c r="T4" i="8"/>
  <c r="U4" i="8"/>
  <c r="V4" i="8"/>
  <c r="W4" i="8"/>
  <c r="X4" i="8"/>
  <c r="Y4" i="8"/>
  <c r="Z4" i="8"/>
  <c r="AA4" i="8"/>
  <c r="AB4" i="8"/>
  <c r="AD4" i="8"/>
  <c r="AE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Q5" i="8"/>
  <c r="R5" i="8"/>
  <c r="S5" i="8"/>
  <c r="T5" i="8"/>
  <c r="U5" i="8"/>
  <c r="V5" i="8"/>
  <c r="W5" i="8"/>
  <c r="X5" i="8"/>
  <c r="Y5" i="8"/>
  <c r="Z5" i="8"/>
  <c r="AA5" i="8"/>
  <c r="AB5" i="8"/>
  <c r="AD5" i="8"/>
  <c r="AE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Q6" i="8"/>
  <c r="R6" i="8"/>
  <c r="S6" i="8"/>
  <c r="T6" i="8"/>
  <c r="U6" i="8"/>
  <c r="V6" i="8"/>
  <c r="W6" i="8"/>
  <c r="X6" i="8"/>
  <c r="Y6" i="8"/>
  <c r="Z6" i="8"/>
  <c r="AA6" i="8"/>
  <c r="AB6" i="8"/>
  <c r="AD6" i="8"/>
  <c r="AE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Q7" i="8"/>
  <c r="R7" i="8"/>
  <c r="S7" i="8"/>
  <c r="T7" i="8"/>
  <c r="U7" i="8"/>
  <c r="V7" i="8"/>
  <c r="W7" i="8"/>
  <c r="X7" i="8"/>
  <c r="Y7" i="8"/>
  <c r="Z7" i="8"/>
  <c r="AA7" i="8"/>
  <c r="AB7" i="8"/>
  <c r="AD7" i="8"/>
  <c r="AE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Q8" i="8"/>
  <c r="R8" i="8"/>
  <c r="S8" i="8"/>
  <c r="T8" i="8"/>
  <c r="U8" i="8"/>
  <c r="V8" i="8"/>
  <c r="W8" i="8"/>
  <c r="X8" i="8"/>
  <c r="Y8" i="8"/>
  <c r="Z8" i="8"/>
  <c r="AA8" i="8"/>
  <c r="AB8" i="8"/>
  <c r="AD8" i="8"/>
  <c r="AE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Q9" i="8"/>
  <c r="R9" i="8"/>
  <c r="S9" i="8"/>
  <c r="T9" i="8"/>
  <c r="U9" i="8"/>
  <c r="V9" i="8"/>
  <c r="W9" i="8"/>
  <c r="X9" i="8"/>
  <c r="Y9" i="8"/>
  <c r="Z9" i="8"/>
  <c r="AA9" i="8"/>
  <c r="AB9" i="8"/>
  <c r="AD9" i="8"/>
  <c r="AE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Q10" i="8"/>
  <c r="R10" i="8"/>
  <c r="S10" i="8"/>
  <c r="T10" i="8"/>
  <c r="U10" i="8"/>
  <c r="V10" i="8"/>
  <c r="W10" i="8"/>
  <c r="X10" i="8"/>
  <c r="Y10" i="8"/>
  <c r="Z10" i="8"/>
  <c r="AA10" i="8"/>
  <c r="AB10" i="8"/>
  <c r="AD10" i="8"/>
  <c r="AE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Q11" i="8"/>
  <c r="R11" i="8"/>
  <c r="S11" i="8"/>
  <c r="T11" i="8"/>
  <c r="U11" i="8"/>
  <c r="V11" i="8"/>
  <c r="W11" i="8"/>
  <c r="X11" i="8"/>
  <c r="Y11" i="8"/>
  <c r="Z11" i="8"/>
  <c r="AA11" i="8"/>
  <c r="AB11" i="8"/>
  <c r="AD11" i="8"/>
  <c r="AE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Q12" i="8"/>
  <c r="R12" i="8"/>
  <c r="S12" i="8"/>
  <c r="T12" i="8"/>
  <c r="U12" i="8"/>
  <c r="V12" i="8"/>
  <c r="W12" i="8"/>
  <c r="X12" i="8"/>
  <c r="Y12" i="8"/>
  <c r="Z12" i="8"/>
  <c r="AA12" i="8"/>
  <c r="AB12" i="8"/>
  <c r="AD12" i="8"/>
  <c r="AE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Q13" i="8"/>
  <c r="R13" i="8"/>
  <c r="S13" i="8"/>
  <c r="T13" i="8"/>
  <c r="U13" i="8"/>
  <c r="V13" i="8"/>
  <c r="W13" i="8"/>
  <c r="X13" i="8"/>
  <c r="Y13" i="8"/>
  <c r="Z13" i="8"/>
  <c r="AA13" i="8"/>
  <c r="AB13" i="8"/>
  <c r="AD13" i="8"/>
  <c r="AE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Q14" i="8"/>
  <c r="R14" i="8"/>
  <c r="S14" i="8"/>
  <c r="T14" i="8"/>
  <c r="U14" i="8"/>
  <c r="V14" i="8"/>
  <c r="W14" i="8"/>
  <c r="X14" i="8"/>
  <c r="Y14" i="8"/>
  <c r="Z14" i="8"/>
  <c r="AA14" i="8"/>
  <c r="AB14" i="8"/>
  <c r="AD14" i="8"/>
  <c r="AE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Q15" i="8"/>
  <c r="R15" i="8"/>
  <c r="S15" i="8"/>
  <c r="T15" i="8"/>
  <c r="U15" i="8"/>
  <c r="V15" i="8"/>
  <c r="W15" i="8"/>
  <c r="X15" i="8"/>
  <c r="Y15" i="8"/>
  <c r="Z15" i="8"/>
  <c r="AA15" i="8"/>
  <c r="AB15" i="8"/>
  <c r="AD15" i="8"/>
  <c r="AE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Q16" i="8"/>
  <c r="R16" i="8"/>
  <c r="S16" i="8"/>
  <c r="T16" i="8"/>
  <c r="U16" i="8"/>
  <c r="V16" i="8"/>
  <c r="W16" i="8"/>
  <c r="X16" i="8"/>
  <c r="Y16" i="8"/>
  <c r="Z16" i="8"/>
  <c r="AA16" i="8"/>
  <c r="AB16" i="8"/>
  <c r="AD16" i="8"/>
  <c r="AE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Q17" i="8"/>
  <c r="R17" i="8"/>
  <c r="S17" i="8"/>
  <c r="T17" i="8"/>
  <c r="U17" i="8"/>
  <c r="V17" i="8"/>
  <c r="W17" i="8"/>
  <c r="X17" i="8"/>
  <c r="Y17" i="8"/>
  <c r="Z17" i="8"/>
  <c r="AA17" i="8"/>
  <c r="AB17" i="8"/>
  <c r="AD17" i="8"/>
  <c r="AE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Q18" i="8"/>
  <c r="R18" i="8"/>
  <c r="S18" i="8"/>
  <c r="T18" i="8"/>
  <c r="U18" i="8"/>
  <c r="V18" i="8"/>
  <c r="W18" i="8"/>
  <c r="X18" i="8"/>
  <c r="Y18" i="8"/>
  <c r="Z18" i="8"/>
  <c r="AA18" i="8"/>
  <c r="AB18" i="8"/>
  <c r="AD18" i="8"/>
  <c r="AE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Q19" i="8"/>
  <c r="R19" i="8"/>
  <c r="S19" i="8"/>
  <c r="T19" i="8"/>
  <c r="U19" i="8"/>
  <c r="V19" i="8"/>
  <c r="W19" i="8"/>
  <c r="X19" i="8"/>
  <c r="Y19" i="8"/>
  <c r="Z19" i="8"/>
  <c r="AA19" i="8"/>
  <c r="AB19" i="8"/>
  <c r="AD19" i="8"/>
  <c r="AE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Q20" i="8"/>
  <c r="R20" i="8"/>
  <c r="S20" i="8"/>
  <c r="T20" i="8"/>
  <c r="U20" i="8"/>
  <c r="V20" i="8"/>
  <c r="W20" i="8"/>
  <c r="X20" i="8"/>
  <c r="Y20" i="8"/>
  <c r="Z20" i="8"/>
  <c r="AA20" i="8"/>
  <c r="AB20" i="8"/>
  <c r="AD20" i="8"/>
  <c r="AE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Q21" i="8"/>
  <c r="R21" i="8"/>
  <c r="S21" i="8"/>
  <c r="T21" i="8"/>
  <c r="U21" i="8"/>
  <c r="V21" i="8"/>
  <c r="W21" i="8"/>
  <c r="X21" i="8"/>
  <c r="Y21" i="8"/>
  <c r="Z21" i="8"/>
  <c r="AA21" i="8"/>
  <c r="AB21" i="8"/>
  <c r="AD21" i="8"/>
  <c r="AE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Q22" i="8"/>
  <c r="R22" i="8"/>
  <c r="S22" i="8"/>
  <c r="T22" i="8"/>
  <c r="U22" i="8"/>
  <c r="V22" i="8"/>
  <c r="W22" i="8"/>
  <c r="X22" i="8"/>
  <c r="Y22" i="8"/>
  <c r="Z22" i="8"/>
  <c r="AA22" i="8"/>
  <c r="AB22" i="8"/>
  <c r="AD22" i="8"/>
  <c r="AE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Q23" i="8"/>
  <c r="R23" i="8"/>
  <c r="S23" i="8"/>
  <c r="T23" i="8"/>
  <c r="U23" i="8"/>
  <c r="V23" i="8"/>
  <c r="W23" i="8"/>
  <c r="X23" i="8"/>
  <c r="Y23" i="8"/>
  <c r="Z23" i="8"/>
  <c r="AA23" i="8"/>
  <c r="AB23" i="8"/>
  <c r="AD23" i="8"/>
  <c r="AE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Q24" i="8"/>
  <c r="R24" i="8"/>
  <c r="S24" i="8"/>
  <c r="T24" i="8"/>
  <c r="U24" i="8"/>
  <c r="V24" i="8"/>
  <c r="W24" i="8"/>
  <c r="X24" i="8"/>
  <c r="Y24" i="8"/>
  <c r="Z24" i="8"/>
  <c r="AA24" i="8"/>
  <c r="AB24" i="8"/>
  <c r="AD24" i="8"/>
  <c r="AE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Q25" i="8"/>
  <c r="R25" i="8"/>
  <c r="S25" i="8"/>
  <c r="T25" i="8"/>
  <c r="U25" i="8"/>
  <c r="V25" i="8"/>
  <c r="W25" i="8"/>
  <c r="X25" i="8"/>
  <c r="Y25" i="8"/>
  <c r="Z25" i="8"/>
  <c r="AA25" i="8"/>
  <c r="AB25" i="8"/>
  <c r="AD25" i="8"/>
  <c r="AE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Q26" i="8"/>
  <c r="R26" i="8"/>
  <c r="S26" i="8"/>
  <c r="T26" i="8"/>
  <c r="U26" i="8"/>
  <c r="V26" i="8"/>
  <c r="W26" i="8"/>
  <c r="X26" i="8"/>
  <c r="Y26" i="8"/>
  <c r="Z26" i="8"/>
  <c r="AA26" i="8"/>
  <c r="AB26" i="8"/>
  <c r="AD26" i="8"/>
  <c r="AE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Q27" i="8"/>
  <c r="R27" i="8"/>
  <c r="S27" i="8"/>
  <c r="T27" i="8"/>
  <c r="U27" i="8"/>
  <c r="V27" i="8"/>
  <c r="W27" i="8"/>
  <c r="X27" i="8"/>
  <c r="Y27" i="8"/>
  <c r="Z27" i="8"/>
  <c r="AA27" i="8"/>
  <c r="AB27" i="8"/>
  <c r="AD27" i="8"/>
  <c r="AE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Q28" i="8"/>
  <c r="R28" i="8"/>
  <c r="S28" i="8"/>
  <c r="T28" i="8"/>
  <c r="U28" i="8"/>
  <c r="V28" i="8"/>
  <c r="W28" i="8"/>
  <c r="X28" i="8"/>
  <c r="Y28" i="8"/>
  <c r="Z28" i="8"/>
  <c r="AA28" i="8"/>
  <c r="AB28" i="8"/>
  <c r="AD28" i="8"/>
  <c r="AE28" i="8"/>
  <c r="C3" i="8"/>
  <c r="D3" i="8"/>
  <c r="E3" i="8"/>
  <c r="F3" i="8"/>
  <c r="G3" i="8"/>
  <c r="H3" i="8"/>
  <c r="I3" i="8"/>
  <c r="J3" i="8"/>
  <c r="K3" i="8"/>
  <c r="L3" i="8"/>
  <c r="M3" i="8"/>
  <c r="N3" i="8"/>
  <c r="O3" i="8"/>
  <c r="Q3" i="8"/>
  <c r="R3" i="8"/>
  <c r="S3" i="8"/>
  <c r="T3" i="8"/>
  <c r="U3" i="8"/>
  <c r="V3" i="8"/>
  <c r="W3" i="8"/>
  <c r="X3" i="8"/>
  <c r="Y3" i="8"/>
  <c r="Z3" i="8"/>
  <c r="AA3" i="8"/>
  <c r="AB3" i="8"/>
  <c r="AD3" i="8"/>
  <c r="AE3" i="8"/>
  <c r="B3" i="8"/>
  <c r="AB33" i="10"/>
  <c r="AC33" i="10"/>
  <c r="AD33" i="10"/>
  <c r="AB34" i="10"/>
  <c r="AC34" i="10"/>
  <c r="AD34" i="10"/>
  <c r="AB35" i="10"/>
  <c r="AC35" i="10"/>
  <c r="AD35" i="10"/>
  <c r="AB36" i="10"/>
  <c r="AC36" i="10"/>
  <c r="AD36" i="10"/>
  <c r="AB37" i="10"/>
  <c r="AC37" i="10"/>
  <c r="AD37" i="10"/>
  <c r="AB38" i="10"/>
  <c r="AC38" i="10"/>
  <c r="AD38" i="10"/>
  <c r="AB39" i="10"/>
  <c r="AC39" i="10"/>
  <c r="AD39" i="10"/>
  <c r="AB40" i="10"/>
  <c r="AC40" i="10"/>
  <c r="AD40" i="10"/>
  <c r="AB41" i="10"/>
  <c r="AC41" i="10"/>
  <c r="AD41" i="10"/>
  <c r="AB42" i="10"/>
  <c r="AC42" i="10"/>
  <c r="AD42" i="10"/>
  <c r="AB43" i="10"/>
  <c r="AC43" i="10"/>
  <c r="AD43" i="10"/>
  <c r="AB44" i="10"/>
  <c r="AC44" i="10"/>
  <c r="AD44" i="10"/>
  <c r="AB45" i="10"/>
  <c r="AC45" i="10"/>
  <c r="AD45" i="10"/>
  <c r="AB46" i="10"/>
  <c r="AC46" i="10"/>
  <c r="AD46" i="10"/>
  <c r="AB47" i="10"/>
  <c r="AC47" i="10"/>
  <c r="AD47" i="10"/>
  <c r="AB48" i="10"/>
  <c r="AC48" i="10"/>
  <c r="AD48" i="10"/>
  <c r="AB49" i="10"/>
  <c r="AC49" i="10"/>
  <c r="AD49" i="10"/>
  <c r="AB50" i="10"/>
  <c r="AC50" i="10"/>
  <c r="AD50" i="10"/>
  <c r="AB51" i="10"/>
  <c r="AC51" i="10"/>
  <c r="AD51" i="10"/>
  <c r="AB52" i="10"/>
  <c r="AC52" i="10"/>
  <c r="AD52" i="10"/>
  <c r="AB53" i="10"/>
  <c r="AC53" i="10"/>
  <c r="AD53" i="10"/>
  <c r="AB54" i="10"/>
  <c r="AC54" i="10"/>
  <c r="AD54" i="10"/>
  <c r="AB55" i="10"/>
  <c r="AC55" i="10"/>
  <c r="AD55" i="10"/>
  <c r="AB56" i="10"/>
  <c r="AC56" i="10"/>
  <c r="AD56" i="10"/>
  <c r="AB57" i="10"/>
  <c r="AC57" i="10"/>
  <c r="AD57" i="10"/>
  <c r="AB58" i="10"/>
  <c r="AC58" i="10"/>
  <c r="AD58" i="10"/>
  <c r="O33" i="10"/>
  <c r="P33" i="10"/>
  <c r="Q33" i="10"/>
  <c r="O34" i="10"/>
  <c r="P34" i="10"/>
  <c r="Q34" i="10"/>
  <c r="O35" i="10"/>
  <c r="P35" i="10"/>
  <c r="Q35" i="10"/>
  <c r="O36" i="10"/>
  <c r="P36" i="10"/>
  <c r="Q36" i="10"/>
  <c r="O37" i="10"/>
  <c r="P37" i="10"/>
  <c r="Q37" i="10"/>
  <c r="O38" i="10"/>
  <c r="P38" i="10"/>
  <c r="Q38" i="10"/>
  <c r="O39" i="10"/>
  <c r="P39" i="10"/>
  <c r="Q39" i="10"/>
  <c r="O40" i="10"/>
  <c r="P40" i="10"/>
  <c r="Q40" i="10"/>
  <c r="O41" i="10"/>
  <c r="P41" i="10"/>
  <c r="Q41" i="10"/>
  <c r="O42" i="10"/>
  <c r="P42" i="10"/>
  <c r="Q42" i="10"/>
  <c r="O43" i="10"/>
  <c r="P43" i="10"/>
  <c r="Q43" i="10"/>
  <c r="O44" i="10"/>
  <c r="P44" i="10"/>
  <c r="Q44" i="10"/>
  <c r="O45" i="10"/>
  <c r="P45" i="10"/>
  <c r="Q45" i="10"/>
  <c r="O46" i="10"/>
  <c r="P46" i="10"/>
  <c r="Q46" i="10"/>
  <c r="O47" i="10"/>
  <c r="P47" i="10"/>
  <c r="Q47" i="10"/>
  <c r="O48" i="10"/>
  <c r="P48" i="10"/>
  <c r="Q48" i="10"/>
  <c r="O49" i="10"/>
  <c r="P49" i="10"/>
  <c r="Q49" i="10"/>
  <c r="O50" i="10"/>
  <c r="P50" i="10"/>
  <c r="Q50" i="10"/>
  <c r="O51" i="10"/>
  <c r="P51" i="10"/>
  <c r="Q51" i="10"/>
  <c r="O52" i="10"/>
  <c r="P52" i="10"/>
  <c r="Q52" i="10"/>
  <c r="O53" i="10"/>
  <c r="P53" i="10"/>
  <c r="Q53" i="10"/>
  <c r="O54" i="10"/>
  <c r="P54" i="10"/>
  <c r="Q54" i="10"/>
  <c r="O55" i="10"/>
  <c r="P55" i="10"/>
  <c r="Q55" i="10"/>
  <c r="O56" i="10"/>
  <c r="P56" i="10"/>
  <c r="Q56" i="10"/>
  <c r="O57" i="10"/>
  <c r="P57" i="10"/>
  <c r="Q57" i="10"/>
  <c r="O58" i="10"/>
  <c r="P58" i="10"/>
  <c r="Q58" i="10"/>
  <c r="G60" i="9" l="1"/>
  <c r="AA60" i="9"/>
  <c r="S60" i="9"/>
  <c r="K60" i="9"/>
  <c r="C60" i="9"/>
  <c r="O59" i="9"/>
  <c r="Y59" i="9"/>
  <c r="Q59" i="9"/>
  <c r="I59" i="9"/>
  <c r="AC60" i="9"/>
  <c r="U60" i="9"/>
  <c r="M60" i="9"/>
  <c r="E60" i="9"/>
  <c r="R60" i="9"/>
  <c r="J59" i="9"/>
  <c r="Z59" i="9"/>
  <c r="B59" i="9"/>
  <c r="U4" i="12"/>
  <c r="U3" i="11"/>
  <c r="U4" i="11" s="1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R33" i="10"/>
  <c r="S33" i="10"/>
  <c r="T33" i="10"/>
  <c r="U33" i="10"/>
  <c r="V33" i="10"/>
  <c r="W33" i="10"/>
  <c r="X33" i="10"/>
  <c r="Y33" i="10"/>
  <c r="Z33" i="10"/>
  <c r="AA33" i="10"/>
  <c r="AE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R34" i="10"/>
  <c r="S34" i="10"/>
  <c r="T34" i="10"/>
  <c r="U34" i="10"/>
  <c r="V34" i="10"/>
  <c r="W34" i="10"/>
  <c r="X34" i="10"/>
  <c r="Y34" i="10"/>
  <c r="Z34" i="10"/>
  <c r="AA34" i="10"/>
  <c r="AE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R35" i="10"/>
  <c r="S35" i="10"/>
  <c r="T35" i="10"/>
  <c r="U35" i="10"/>
  <c r="V35" i="10"/>
  <c r="W35" i="10"/>
  <c r="X35" i="10"/>
  <c r="Y35" i="10"/>
  <c r="Z35" i="10"/>
  <c r="AA35" i="10"/>
  <c r="AE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R36" i="10"/>
  <c r="S36" i="10"/>
  <c r="T36" i="10"/>
  <c r="U36" i="10"/>
  <c r="V36" i="10"/>
  <c r="W36" i="10"/>
  <c r="X36" i="10"/>
  <c r="Y36" i="10"/>
  <c r="Z36" i="10"/>
  <c r="AA36" i="10"/>
  <c r="AE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R37" i="10"/>
  <c r="S37" i="10"/>
  <c r="T37" i="10"/>
  <c r="U37" i="10"/>
  <c r="V37" i="10"/>
  <c r="W37" i="10"/>
  <c r="X37" i="10"/>
  <c r="Y37" i="10"/>
  <c r="Z37" i="10"/>
  <c r="AA37" i="10"/>
  <c r="AE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R38" i="10"/>
  <c r="S38" i="10"/>
  <c r="T38" i="10"/>
  <c r="U38" i="10"/>
  <c r="V38" i="10"/>
  <c r="W38" i="10"/>
  <c r="X38" i="10"/>
  <c r="Y38" i="10"/>
  <c r="Z38" i="10"/>
  <c r="AA38" i="10"/>
  <c r="AE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R39" i="10"/>
  <c r="S39" i="10"/>
  <c r="T39" i="10"/>
  <c r="U39" i="10"/>
  <c r="V39" i="10"/>
  <c r="W39" i="10"/>
  <c r="X39" i="10"/>
  <c r="Y39" i="10"/>
  <c r="Z39" i="10"/>
  <c r="AA39" i="10"/>
  <c r="AE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R40" i="10"/>
  <c r="S40" i="10"/>
  <c r="T40" i="10"/>
  <c r="U40" i="10"/>
  <c r="V40" i="10"/>
  <c r="W40" i="10"/>
  <c r="X40" i="10"/>
  <c r="Y40" i="10"/>
  <c r="Z40" i="10"/>
  <c r="AA40" i="10"/>
  <c r="AE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R41" i="10"/>
  <c r="S41" i="10"/>
  <c r="T41" i="10"/>
  <c r="U41" i="10"/>
  <c r="V41" i="10"/>
  <c r="W41" i="10"/>
  <c r="X41" i="10"/>
  <c r="Y41" i="10"/>
  <c r="Z41" i="10"/>
  <c r="AA41" i="10"/>
  <c r="AE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R42" i="10"/>
  <c r="S42" i="10"/>
  <c r="T42" i="10"/>
  <c r="U42" i="10"/>
  <c r="V42" i="10"/>
  <c r="W42" i="10"/>
  <c r="X42" i="10"/>
  <c r="Y42" i="10"/>
  <c r="Z42" i="10"/>
  <c r="AA42" i="10"/>
  <c r="AE42" i="10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R43" i="10"/>
  <c r="S43" i="10"/>
  <c r="T43" i="10"/>
  <c r="U43" i="10"/>
  <c r="V43" i="10"/>
  <c r="W43" i="10"/>
  <c r="X43" i="10"/>
  <c r="Y43" i="10"/>
  <c r="Z43" i="10"/>
  <c r="AA43" i="10"/>
  <c r="AE43" i="10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R44" i="10"/>
  <c r="S44" i="10"/>
  <c r="T44" i="10"/>
  <c r="U44" i="10"/>
  <c r="V44" i="10"/>
  <c r="W44" i="10"/>
  <c r="X44" i="10"/>
  <c r="Y44" i="10"/>
  <c r="Z44" i="10"/>
  <c r="AA44" i="10"/>
  <c r="AE44" i="10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R45" i="10"/>
  <c r="S45" i="10"/>
  <c r="T45" i="10"/>
  <c r="U45" i="10"/>
  <c r="V45" i="10"/>
  <c r="W45" i="10"/>
  <c r="X45" i="10"/>
  <c r="Y45" i="10"/>
  <c r="Z45" i="10"/>
  <c r="AA45" i="10"/>
  <c r="AE45" i="10"/>
  <c r="B46" i="10"/>
  <c r="C46" i="10"/>
  <c r="D46" i="10"/>
  <c r="E46" i="10"/>
  <c r="F46" i="10"/>
  <c r="G46" i="10"/>
  <c r="H46" i="10"/>
  <c r="I46" i="10"/>
  <c r="J46" i="10"/>
  <c r="K46" i="10"/>
  <c r="L46" i="10"/>
  <c r="M46" i="10"/>
  <c r="N46" i="10"/>
  <c r="R46" i="10"/>
  <c r="S46" i="10"/>
  <c r="T46" i="10"/>
  <c r="U46" i="10"/>
  <c r="V46" i="10"/>
  <c r="W46" i="10"/>
  <c r="X46" i="10"/>
  <c r="Y46" i="10"/>
  <c r="Z46" i="10"/>
  <c r="AA46" i="10"/>
  <c r="AE46" i="10"/>
  <c r="B47" i="10"/>
  <c r="C47" i="10"/>
  <c r="D47" i="10"/>
  <c r="E47" i="10"/>
  <c r="F47" i="10"/>
  <c r="G47" i="10"/>
  <c r="H47" i="10"/>
  <c r="I47" i="10"/>
  <c r="J47" i="10"/>
  <c r="K47" i="10"/>
  <c r="L47" i="10"/>
  <c r="M47" i="10"/>
  <c r="N47" i="10"/>
  <c r="R47" i="10"/>
  <c r="S47" i="10"/>
  <c r="T47" i="10"/>
  <c r="U47" i="10"/>
  <c r="V47" i="10"/>
  <c r="W47" i="10"/>
  <c r="X47" i="10"/>
  <c r="Y47" i="10"/>
  <c r="Z47" i="10"/>
  <c r="AA47" i="10"/>
  <c r="AE47" i="10"/>
  <c r="B48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R48" i="10"/>
  <c r="S48" i="10"/>
  <c r="T48" i="10"/>
  <c r="U48" i="10"/>
  <c r="V48" i="10"/>
  <c r="W48" i="10"/>
  <c r="X48" i="10"/>
  <c r="Y48" i="10"/>
  <c r="Z48" i="10"/>
  <c r="AA48" i="10"/>
  <c r="AE48" i="10"/>
  <c r="B49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R49" i="10"/>
  <c r="S49" i="10"/>
  <c r="T49" i="10"/>
  <c r="U49" i="10"/>
  <c r="V49" i="10"/>
  <c r="W49" i="10"/>
  <c r="X49" i="10"/>
  <c r="Y49" i="10"/>
  <c r="Z49" i="10"/>
  <c r="AA49" i="10"/>
  <c r="AE49" i="10"/>
  <c r="B50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R50" i="10"/>
  <c r="S50" i="10"/>
  <c r="T50" i="10"/>
  <c r="U50" i="10"/>
  <c r="V50" i="10"/>
  <c r="W50" i="10"/>
  <c r="X50" i="10"/>
  <c r="Y50" i="10"/>
  <c r="Z50" i="10"/>
  <c r="AA50" i="10"/>
  <c r="AE50" i="10"/>
  <c r="B51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R51" i="10"/>
  <c r="S51" i="10"/>
  <c r="T51" i="10"/>
  <c r="U51" i="10"/>
  <c r="V51" i="10"/>
  <c r="W51" i="10"/>
  <c r="X51" i="10"/>
  <c r="Y51" i="10"/>
  <c r="Z51" i="10"/>
  <c r="AA51" i="10"/>
  <c r="AE51" i="10"/>
  <c r="B52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R52" i="10"/>
  <c r="S52" i="10"/>
  <c r="T52" i="10"/>
  <c r="U52" i="10"/>
  <c r="V52" i="10"/>
  <c r="W52" i="10"/>
  <c r="X52" i="10"/>
  <c r="Y52" i="10"/>
  <c r="Z52" i="10"/>
  <c r="AA52" i="10"/>
  <c r="AE52" i="10"/>
  <c r="B53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R53" i="10"/>
  <c r="S53" i="10"/>
  <c r="T53" i="10"/>
  <c r="U53" i="10"/>
  <c r="V53" i="10"/>
  <c r="W53" i="10"/>
  <c r="X53" i="10"/>
  <c r="Y53" i="10"/>
  <c r="Z53" i="10"/>
  <c r="AA53" i="10"/>
  <c r="AE53" i="10"/>
  <c r="B54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R54" i="10"/>
  <c r="S54" i="10"/>
  <c r="T54" i="10"/>
  <c r="U54" i="10"/>
  <c r="V54" i="10"/>
  <c r="W54" i="10"/>
  <c r="X54" i="10"/>
  <c r="Y54" i="10"/>
  <c r="Z54" i="10"/>
  <c r="AA54" i="10"/>
  <c r="AE54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R55" i="10"/>
  <c r="S55" i="10"/>
  <c r="T55" i="10"/>
  <c r="U55" i="10"/>
  <c r="V55" i="10"/>
  <c r="W55" i="10"/>
  <c r="X55" i="10"/>
  <c r="Y55" i="10"/>
  <c r="Z55" i="10"/>
  <c r="AA55" i="10"/>
  <c r="AE55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R56" i="10"/>
  <c r="S56" i="10"/>
  <c r="T56" i="10"/>
  <c r="U56" i="10"/>
  <c r="V56" i="10"/>
  <c r="W56" i="10"/>
  <c r="X56" i="10"/>
  <c r="Y56" i="10"/>
  <c r="Z56" i="10"/>
  <c r="AA56" i="10"/>
  <c r="AE56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R57" i="10"/>
  <c r="S57" i="10"/>
  <c r="T57" i="10"/>
  <c r="U57" i="10"/>
  <c r="V57" i="10"/>
  <c r="W57" i="10"/>
  <c r="X57" i="10"/>
  <c r="Y57" i="10"/>
  <c r="Z57" i="10"/>
  <c r="AA57" i="10"/>
  <c r="AE57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R58" i="10"/>
  <c r="S58" i="10"/>
  <c r="T58" i="10"/>
  <c r="U58" i="10"/>
  <c r="V58" i="10"/>
  <c r="W58" i="10"/>
  <c r="X58" i="10"/>
  <c r="Y58" i="10"/>
  <c r="Z58" i="10"/>
  <c r="AA58" i="10"/>
  <c r="AE58" i="10"/>
  <c r="C33" i="7" l="1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33" i="7"/>
  <c r="J29" i="1"/>
  <c r="I29" i="1"/>
  <c r="H29" i="1"/>
  <c r="G29" i="1"/>
  <c r="E29" i="1"/>
  <c r="D29" i="1"/>
  <c r="C29" i="1"/>
  <c r="B29" i="1"/>
  <c r="F29" i="1"/>
  <c r="D48" i="1" l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L21" i="1"/>
  <c r="B33" i="1"/>
  <c r="C33" i="1"/>
  <c r="D33" i="1"/>
  <c r="E33" i="1"/>
  <c r="B34" i="1"/>
  <c r="C34" i="1"/>
  <c r="D34" i="1" s="1"/>
  <c r="E34" i="1"/>
  <c r="B35" i="1"/>
  <c r="C35" i="1"/>
  <c r="D35" i="1"/>
  <c r="E35" i="1"/>
  <c r="B36" i="1"/>
  <c r="C36" i="1"/>
  <c r="D36" i="1"/>
  <c r="B37" i="1"/>
  <c r="C37" i="1"/>
  <c r="B38" i="1"/>
  <c r="C38" i="1"/>
  <c r="D38" i="1"/>
  <c r="E38" i="1"/>
  <c r="B39" i="1"/>
  <c r="C39" i="1"/>
  <c r="D39" i="1" s="1"/>
  <c r="B40" i="1"/>
  <c r="C40" i="1"/>
  <c r="D40" i="1"/>
  <c r="B41" i="1"/>
  <c r="C41" i="1"/>
  <c r="B42" i="1"/>
  <c r="C42" i="1"/>
  <c r="E42" i="1"/>
  <c r="B43" i="1"/>
  <c r="C43" i="1"/>
  <c r="D43" i="1" s="1"/>
  <c r="B44" i="1"/>
  <c r="C44" i="1"/>
  <c r="D44" i="1" s="1"/>
  <c r="B45" i="1"/>
  <c r="C45" i="1"/>
  <c r="D45" i="1"/>
  <c r="B46" i="1"/>
  <c r="C46" i="1"/>
  <c r="D46" i="1" s="1"/>
  <c r="B47" i="1"/>
  <c r="C47" i="1"/>
  <c r="D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32" i="1"/>
  <c r="E32" i="1"/>
  <c r="K4" i="1"/>
  <c r="L4" i="1"/>
  <c r="M4" i="1"/>
  <c r="K5" i="1"/>
  <c r="L5" i="1"/>
  <c r="M5" i="1"/>
  <c r="K6" i="1"/>
  <c r="L6" i="1"/>
  <c r="M6" i="1"/>
  <c r="K7" i="1"/>
  <c r="E36" i="1" s="1"/>
  <c r="L7" i="1"/>
  <c r="M7" i="1"/>
  <c r="K8" i="1"/>
  <c r="E37" i="1" s="1"/>
  <c r="L8" i="1"/>
  <c r="M8" i="1"/>
  <c r="K9" i="1"/>
  <c r="L9" i="1"/>
  <c r="M9" i="1"/>
  <c r="K10" i="1"/>
  <c r="E39" i="1" s="1"/>
  <c r="L10" i="1"/>
  <c r="M10" i="1"/>
  <c r="K11" i="1"/>
  <c r="E40" i="1" s="1"/>
  <c r="L11" i="1"/>
  <c r="M11" i="1"/>
  <c r="K12" i="1"/>
  <c r="E41" i="1" s="1"/>
  <c r="L12" i="1"/>
  <c r="M12" i="1"/>
  <c r="K13" i="1"/>
  <c r="L13" i="1"/>
  <c r="M13" i="1"/>
  <c r="K14" i="1"/>
  <c r="E43" i="1" s="1"/>
  <c r="L14" i="1"/>
  <c r="M14" i="1"/>
  <c r="K15" i="1"/>
  <c r="E44" i="1" s="1"/>
  <c r="L15" i="1"/>
  <c r="M15" i="1"/>
  <c r="K16" i="1"/>
  <c r="E45" i="1" s="1"/>
  <c r="L16" i="1"/>
  <c r="M16" i="1"/>
  <c r="K17" i="1"/>
  <c r="E46" i="1" s="1"/>
  <c r="L17" i="1"/>
  <c r="M17" i="1"/>
  <c r="K18" i="1"/>
  <c r="E47" i="1" s="1"/>
  <c r="L18" i="1"/>
  <c r="M18" i="1"/>
  <c r="K19" i="1"/>
  <c r="L19" i="1"/>
  <c r="M19" i="1"/>
  <c r="K20" i="1"/>
  <c r="L20" i="1"/>
  <c r="M20" i="1"/>
  <c r="K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K28" i="1"/>
  <c r="L28" i="1"/>
  <c r="M28" i="1"/>
  <c r="C32" i="1"/>
  <c r="D32" i="1" s="1"/>
  <c r="M3" i="1"/>
  <c r="L3" i="1"/>
  <c r="K3" i="1"/>
  <c r="D42" i="1" l="1"/>
  <c r="D41" i="1"/>
  <c r="D37" i="1"/>
</calcChain>
</file>

<file path=xl/sharedStrings.xml><?xml version="1.0" encoding="utf-8"?>
<sst xmlns="http://schemas.openxmlformats.org/spreadsheetml/2006/main" count="427" uniqueCount="87">
  <si>
    <t>FILA</t>
  </si>
  <si>
    <t>Ra [-]</t>
  </si>
  <si>
    <t xml:space="preserve">VERTICALI </t>
  </si>
  <si>
    <t>ORIZZONTALI</t>
  </si>
  <si>
    <t>CLEAR</t>
  </si>
  <si>
    <t>OVERCAST</t>
  </si>
  <si>
    <t>(M/E)vert</t>
  </si>
  <si>
    <t>(M/E)oriz</t>
  </si>
  <si>
    <t>Ep_eye</t>
  </si>
  <si>
    <t>Ep_wp</t>
  </si>
  <si>
    <t>A1</t>
  </si>
  <si>
    <t>Ep_eye  [lx]</t>
  </si>
  <si>
    <t>Ep_wp  [lx]</t>
  </si>
  <si>
    <t>Ep_eye/Ep_wp</t>
  </si>
  <si>
    <t>M/P_eye</t>
  </si>
  <si>
    <t>SALVATE COME 9-10-11</t>
  </si>
  <si>
    <t>A2</t>
  </si>
  <si>
    <t>A3</t>
  </si>
  <si>
    <t>A4</t>
  </si>
  <si>
    <t>A5</t>
  </si>
  <si>
    <t>A6</t>
  </si>
  <si>
    <t>A7</t>
  </si>
  <si>
    <t>B8</t>
  </si>
  <si>
    <t>B9</t>
  </si>
  <si>
    <t>B10</t>
  </si>
  <si>
    <t>B11</t>
  </si>
  <si>
    <t>B12</t>
  </si>
  <si>
    <t>B13</t>
  </si>
  <si>
    <t>B14</t>
  </si>
  <si>
    <t>C15</t>
  </si>
  <si>
    <t>C16</t>
  </si>
  <si>
    <t>C17</t>
  </si>
  <si>
    <t>C18</t>
  </si>
  <si>
    <t>C19</t>
  </si>
  <si>
    <t>C20</t>
  </si>
  <si>
    <t>D21</t>
  </si>
  <si>
    <t>D22</t>
  </si>
  <si>
    <t>D23</t>
  </si>
  <si>
    <t>D24</t>
  </si>
  <si>
    <t>D25</t>
  </si>
  <si>
    <t>D26</t>
  </si>
  <si>
    <t xml:space="preserve">E_wp </t>
  </si>
  <si>
    <t>21/12/2023_Overcast</t>
  </si>
  <si>
    <t>21/03/2023_Overcast</t>
  </si>
  <si>
    <t>21/06/2023_Overcast</t>
  </si>
  <si>
    <t>media_TOT</t>
  </si>
  <si>
    <t>LEGENDA</t>
  </si>
  <si>
    <t>tende si</t>
  </si>
  <si>
    <t>tende no</t>
  </si>
  <si>
    <t>time [hh:mm]</t>
  </si>
  <si>
    <t>buio</t>
  </si>
  <si>
    <t>LED NUOVI</t>
  </si>
  <si>
    <t>Infissi</t>
  </si>
  <si>
    <t>Pavimento</t>
  </si>
  <si>
    <t>rho (-)</t>
  </si>
  <si>
    <t xml:space="preserve">Sample </t>
  </si>
  <si>
    <t>Muro (azzurro)</t>
  </si>
  <si>
    <t>Davanzale</t>
  </si>
  <si>
    <t>Lavagne bianche</t>
  </si>
  <si>
    <t>Banchi bianchi</t>
  </si>
  <si>
    <t>Banchi beije</t>
  </si>
  <si>
    <t>Banchi gialli</t>
  </si>
  <si>
    <t>Sedie</t>
  </si>
  <si>
    <t xml:space="preserve">Porte </t>
  </si>
  <si>
    <t>m-EDI_eye</t>
  </si>
  <si>
    <t>m-EDI_wp</t>
  </si>
  <si>
    <t>Media</t>
  </si>
  <si>
    <t>21/06/2023_Clear</t>
  </si>
  <si>
    <t>21/03/2023_Clear</t>
  </si>
  <si>
    <t>21/12/2023_Clear</t>
  </si>
  <si>
    <t>CCT [K]</t>
  </si>
  <si>
    <t>21/12/2023_Clear+Electric lighting</t>
  </si>
  <si>
    <t>21/03/2023_Clear+Electric lighting</t>
  </si>
  <si>
    <t>21/06/2023_Clear+Electric lighting</t>
  </si>
  <si>
    <t>21/12/2023_Overcast+Electric lighting</t>
  </si>
  <si>
    <t>21/03/2023_Overcast+Electric lighting</t>
  </si>
  <si>
    <t>21/06/2023_Overcast+Electric lighting</t>
  </si>
  <si>
    <t>CS+EL</t>
  </si>
  <si>
    <t>TOT</t>
  </si>
  <si>
    <t>ON</t>
  </si>
  <si>
    <t>OFF</t>
  </si>
  <si>
    <t>&lt;500</t>
  </si>
  <si>
    <t>&gt;500</t>
  </si>
  <si>
    <t>sDA&lt;75%</t>
  </si>
  <si>
    <t>&gt;250</t>
  </si>
  <si>
    <t>&lt;136</t>
  </si>
  <si>
    <t>250&gt;x&gt;136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</si>
</sst>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b/>
      <i/>
      <sz val="11"/>
      <color theme="1"/>
      <name val="Bahnschrift"/>
      <family val="2"/>
    </font>
    <font>
      <i/>
      <sz val="11"/>
      <color theme="1"/>
      <name val="Bahnschrift"/>
      <family val="2"/>
    </font>
    <font>
      <sz val="11"/>
      <color theme="5"/>
      <name val="Bahnschrift"/>
      <family val="2"/>
    </font>
    <font>
      <b/>
      <sz val="12"/>
      <color theme="1"/>
      <name val="Bahnschrift"/>
      <family val="2"/>
    </font>
    <font>
      <b/>
      <sz val="12"/>
      <color rgb="FFFF0000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2" borderId="25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2" fontId="1" fillId="6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1" fillId="0" borderId="29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1" fillId="0" borderId="14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28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/>
    <xf numFmtId="2" fontId="1" fillId="3" borderId="8" xfId="0" applyNumberFormat="1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vertical="center"/>
    </xf>
    <xf numFmtId="0" fontId="1" fillId="5" borderId="1" xfId="0" applyFont="1" applyFill="1" applyBorder="1"/>
    <xf numFmtId="0" fontId="1" fillId="0" borderId="1" xfId="0" applyFont="1" applyBorder="1"/>
    <xf numFmtId="2" fontId="1" fillId="3" borderId="13" xfId="0" applyNumberFormat="1" applyFont="1" applyFill="1" applyBorder="1" applyAlignment="1">
      <alignment vertical="center"/>
    </xf>
    <xf numFmtId="2" fontId="1" fillId="3" borderId="11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0" fontId="1" fillId="3" borderId="1" xfId="0" applyFont="1" applyFill="1" applyBorder="1"/>
    <xf numFmtId="0" fontId="1" fillId="9" borderId="1" xfId="0" applyFont="1" applyFill="1" applyBorder="1"/>
    <xf numFmtId="2" fontId="1" fillId="3" borderId="22" xfId="0" applyNumberFormat="1" applyFont="1" applyFill="1" applyBorder="1" applyAlignment="1">
      <alignment vertical="center"/>
    </xf>
    <xf numFmtId="2" fontId="1" fillId="3" borderId="23" xfId="0" applyNumberFormat="1" applyFont="1" applyFill="1" applyBorder="1" applyAlignment="1">
      <alignment vertical="center"/>
    </xf>
    <xf numFmtId="2" fontId="1" fillId="3" borderId="24" xfId="0" applyNumberFormat="1" applyFont="1" applyFill="1" applyBorder="1" applyAlignment="1">
      <alignment vertical="center"/>
    </xf>
    <xf numFmtId="16" fontId="1" fillId="2" borderId="25" xfId="0" applyNumberFormat="1" applyFont="1" applyFill="1" applyBorder="1" applyAlignment="1">
      <alignment horizontal="center" vertical="center"/>
    </xf>
    <xf numFmtId="16" fontId="1" fillId="2" borderId="26" xfId="0" applyNumberFormat="1" applyFont="1" applyFill="1" applyBorder="1" applyAlignment="1">
      <alignment horizontal="center" vertical="center"/>
    </xf>
    <xf numFmtId="16" fontId="1" fillId="2" borderId="2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7" fillId="0" borderId="1" xfId="0" applyNumberFormat="1" applyFont="1" applyBorder="1"/>
    <xf numFmtId="164" fontId="1" fillId="0" borderId="1" xfId="0" applyNumberFormat="1" applyFont="1" applyBorder="1"/>
    <xf numFmtId="2" fontId="8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21" xfId="0" applyFont="1" applyFill="1" applyBorder="1" applyAlignment="1">
      <alignment vertical="center"/>
    </xf>
    <xf numFmtId="2" fontId="1" fillId="3" borderId="18" xfId="0" applyNumberFormat="1" applyFont="1" applyFill="1" applyBorder="1" applyAlignment="1">
      <alignment vertical="center"/>
    </xf>
    <xf numFmtId="2" fontId="1" fillId="3" borderId="17" xfId="0" applyNumberFormat="1" applyFont="1" applyFill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2" fontId="1" fillId="0" borderId="31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30" xfId="0" applyNumberFormat="1" applyFont="1" applyBorder="1" applyAlignment="1">
      <alignment vertical="center"/>
    </xf>
    <xf numFmtId="2" fontId="1" fillId="0" borderId="32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2" fontId="1" fillId="0" borderId="34" xfId="0" applyNumberFormat="1" applyFont="1" applyBorder="1" applyAlignment="1">
      <alignment vertical="center"/>
    </xf>
    <xf numFmtId="2" fontId="1" fillId="0" borderId="35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7" borderId="0" xfId="0" applyNumberFormat="1" applyFont="1" applyFill="1" applyAlignment="1">
      <alignment horizontal="center" vertical="center"/>
    </xf>
    <xf numFmtId="164" fontId="1" fillId="8" borderId="0" xfId="0" applyNumberFormat="1" applyFont="1" applyFill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2" fontId="10" fillId="4" borderId="30" xfId="0" applyNumberFormat="1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2" fontId="10" fillId="4" borderId="11" xfId="0" applyNumberFormat="1" applyFont="1" applyFill="1" applyBorder="1" applyAlignment="1">
      <alignment vertical="center"/>
    </xf>
    <xf numFmtId="0" fontId="10" fillId="0" borderId="10" xfId="0" applyFont="1" applyBorder="1"/>
    <xf numFmtId="0" fontId="10" fillId="0" borderId="9" xfId="0" applyFont="1" applyBorder="1"/>
    <xf numFmtId="0" fontId="10" fillId="0" borderId="8" xfId="0" applyFont="1" applyBorder="1"/>
    <xf numFmtId="0" fontId="1" fillId="0" borderId="32" xfId="0" applyFont="1" applyBorder="1"/>
    <xf numFmtId="43" fontId="10" fillId="4" borderId="30" xfId="1" applyFont="1" applyFill="1" applyBorder="1" applyAlignment="1">
      <alignment vertical="center"/>
    </xf>
    <xf numFmtId="0" fontId="1" fillId="0" borderId="12" xfId="0" applyFont="1" applyBorder="1"/>
    <xf numFmtId="43" fontId="10" fillId="4" borderId="11" xfId="1" applyFont="1" applyFill="1" applyBorder="1" applyAlignment="1">
      <alignment vertical="center"/>
    </xf>
    <xf numFmtId="0" fontId="0" fillId="0" borderId="1" xfId="0" applyBorder="1"/>
    <xf numFmtId="1" fontId="0" fillId="0" borderId="1" xfId="1" applyNumberFormat="1" applyFont="1" applyBorder="1"/>
    <xf numFmtId="0" fontId="1" fillId="0" borderId="31" xfId="0" applyFont="1" applyBorder="1"/>
    <xf numFmtId="0" fontId="0" fillId="0" borderId="12" xfId="0" applyBorder="1"/>
    <xf numFmtId="0" fontId="0" fillId="0" borderId="31" xfId="0" applyBorder="1"/>
    <xf numFmtId="0" fontId="0" fillId="0" borderId="32" xfId="0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0.0</c:formatCode>
                <c:ptCount val="31"/>
                <c:pt idx="0">
                  <c:v>31.92</c:v>
                </c:pt>
                <c:pt idx="1">
                  <c:v>33.49</c:v>
                </c:pt>
                <c:pt idx="2">
                  <c:v>34.9</c:v>
                </c:pt>
                <c:pt idx="3">
                  <c:v>36.33</c:v>
                </c:pt>
                <c:pt idx="4">
                  <c:v>37.57</c:v>
                </c:pt>
                <c:pt idx="5">
                  <c:v>38.54</c:v>
                </c:pt>
                <c:pt idx="6">
                  <c:v>39.18</c:v>
                </c:pt>
                <c:pt idx="7">
                  <c:v>39.65</c:v>
                </c:pt>
                <c:pt idx="8">
                  <c:v>40.47</c:v>
                </c:pt>
                <c:pt idx="9">
                  <c:v>41.57</c:v>
                </c:pt>
                <c:pt idx="10">
                  <c:v>42.85</c:v>
                </c:pt>
                <c:pt idx="11">
                  <c:v>44.14</c:v>
                </c:pt>
                <c:pt idx="12">
                  <c:v>45.38</c:v>
                </c:pt>
                <c:pt idx="13">
                  <c:v>46.48</c:v>
                </c:pt>
                <c:pt idx="14">
                  <c:v>47.5</c:v>
                </c:pt>
                <c:pt idx="15">
                  <c:v>48.38</c:v>
                </c:pt>
                <c:pt idx="16">
                  <c:v>49.13</c:v>
                </c:pt>
                <c:pt idx="17">
                  <c:v>49.72</c:v>
                </c:pt>
                <c:pt idx="18">
                  <c:v>50.26</c:v>
                </c:pt>
                <c:pt idx="19">
                  <c:v>50.83</c:v>
                </c:pt>
                <c:pt idx="20">
                  <c:v>51.54</c:v>
                </c:pt>
                <c:pt idx="21">
                  <c:v>52.22</c:v>
                </c:pt>
                <c:pt idx="22">
                  <c:v>52.79</c:v>
                </c:pt>
                <c:pt idx="23">
                  <c:v>53.26</c:v>
                </c:pt>
                <c:pt idx="24">
                  <c:v>53.6</c:v>
                </c:pt>
                <c:pt idx="25">
                  <c:v>53.94</c:v>
                </c:pt>
                <c:pt idx="26">
                  <c:v>54.26</c:v>
                </c:pt>
                <c:pt idx="27">
                  <c:v>54.87</c:v>
                </c:pt>
                <c:pt idx="28">
                  <c:v>55.48</c:v>
                </c:pt>
                <c:pt idx="29">
                  <c:v>56.05</c:v>
                </c:pt>
                <c:pt idx="30">
                  <c:v>56.65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0-4869-8269-62B132C02E2E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(azzurro)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0.0</c:formatCode>
                <c:ptCount val="31"/>
                <c:pt idx="0">
                  <c:v>37.950000000000003</c:v>
                </c:pt>
                <c:pt idx="1">
                  <c:v>51.21</c:v>
                </c:pt>
                <c:pt idx="2">
                  <c:v>55.75</c:v>
                </c:pt>
                <c:pt idx="3">
                  <c:v>56.36</c:v>
                </c:pt>
                <c:pt idx="4">
                  <c:v>56.64</c:v>
                </c:pt>
                <c:pt idx="5">
                  <c:v>56.87</c:v>
                </c:pt>
                <c:pt idx="6">
                  <c:v>56.94</c:v>
                </c:pt>
                <c:pt idx="7">
                  <c:v>56.93</c:v>
                </c:pt>
                <c:pt idx="8">
                  <c:v>56.79</c:v>
                </c:pt>
                <c:pt idx="9">
                  <c:v>56.65</c:v>
                </c:pt>
                <c:pt idx="10">
                  <c:v>56.34</c:v>
                </c:pt>
                <c:pt idx="11">
                  <c:v>56.04</c:v>
                </c:pt>
                <c:pt idx="12">
                  <c:v>55.72</c:v>
                </c:pt>
                <c:pt idx="13">
                  <c:v>55.37</c:v>
                </c:pt>
                <c:pt idx="14">
                  <c:v>54.96</c:v>
                </c:pt>
                <c:pt idx="15">
                  <c:v>54.46</c:v>
                </c:pt>
                <c:pt idx="16">
                  <c:v>53.85</c:v>
                </c:pt>
                <c:pt idx="17">
                  <c:v>53.18</c:v>
                </c:pt>
                <c:pt idx="18">
                  <c:v>52.3</c:v>
                </c:pt>
                <c:pt idx="19">
                  <c:v>51.1</c:v>
                </c:pt>
                <c:pt idx="20">
                  <c:v>49.72</c:v>
                </c:pt>
                <c:pt idx="21">
                  <c:v>48.51</c:v>
                </c:pt>
                <c:pt idx="22">
                  <c:v>47.67</c:v>
                </c:pt>
                <c:pt idx="23">
                  <c:v>47.18</c:v>
                </c:pt>
                <c:pt idx="24">
                  <c:v>46.55</c:v>
                </c:pt>
                <c:pt idx="25">
                  <c:v>46.12</c:v>
                </c:pt>
                <c:pt idx="26">
                  <c:v>45.97</c:v>
                </c:pt>
                <c:pt idx="27">
                  <c:v>46.21</c:v>
                </c:pt>
                <c:pt idx="28">
                  <c:v>46.57</c:v>
                </c:pt>
                <c:pt idx="29">
                  <c:v>46.87</c:v>
                </c:pt>
                <c:pt idx="30">
                  <c:v>46.98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0-4869-8269-62B132C02E2E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Davanzale</c:v>
                </c:pt>
              </c:strCache>
            </c:strRef>
          </c:tx>
          <c:spPr>
            <a:ln w="28575" cap="rnd">
              <a:solidFill>
                <a:schemeClr val="accent2">
                  <a:tint val="5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0.0</c:formatCode>
                <c:ptCount val="31"/>
                <c:pt idx="0">
                  <c:v>36.49</c:v>
                </c:pt>
                <c:pt idx="1">
                  <c:v>37.630000000000003</c:v>
                </c:pt>
                <c:pt idx="2">
                  <c:v>38.58</c:v>
                </c:pt>
                <c:pt idx="3">
                  <c:v>39.53</c:v>
                </c:pt>
                <c:pt idx="4">
                  <c:v>40.450000000000003</c:v>
                </c:pt>
                <c:pt idx="5">
                  <c:v>41.23</c:v>
                </c:pt>
                <c:pt idx="6">
                  <c:v>41.9</c:v>
                </c:pt>
                <c:pt idx="7">
                  <c:v>42.46</c:v>
                </c:pt>
                <c:pt idx="8">
                  <c:v>43.07</c:v>
                </c:pt>
                <c:pt idx="9">
                  <c:v>43.71</c:v>
                </c:pt>
                <c:pt idx="10">
                  <c:v>44.31</c:v>
                </c:pt>
                <c:pt idx="11">
                  <c:v>44.9</c:v>
                </c:pt>
                <c:pt idx="12">
                  <c:v>45.47</c:v>
                </c:pt>
                <c:pt idx="13">
                  <c:v>45.94</c:v>
                </c:pt>
                <c:pt idx="14">
                  <c:v>46.4</c:v>
                </c:pt>
                <c:pt idx="15">
                  <c:v>46.78</c:v>
                </c:pt>
                <c:pt idx="16">
                  <c:v>47.11</c:v>
                </c:pt>
                <c:pt idx="17">
                  <c:v>47.42</c:v>
                </c:pt>
                <c:pt idx="18">
                  <c:v>47.67</c:v>
                </c:pt>
                <c:pt idx="19">
                  <c:v>47.87</c:v>
                </c:pt>
                <c:pt idx="20">
                  <c:v>48.03</c:v>
                </c:pt>
                <c:pt idx="21">
                  <c:v>48.19</c:v>
                </c:pt>
                <c:pt idx="22">
                  <c:v>48.28</c:v>
                </c:pt>
                <c:pt idx="23">
                  <c:v>48.44</c:v>
                </c:pt>
                <c:pt idx="24">
                  <c:v>48.51</c:v>
                </c:pt>
                <c:pt idx="25">
                  <c:v>48.64</c:v>
                </c:pt>
                <c:pt idx="26">
                  <c:v>48.74</c:v>
                </c:pt>
                <c:pt idx="27">
                  <c:v>48.87</c:v>
                </c:pt>
                <c:pt idx="28">
                  <c:v>48.97</c:v>
                </c:pt>
                <c:pt idx="29">
                  <c:v>49.05</c:v>
                </c:pt>
                <c:pt idx="30">
                  <c:v>49.08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B0-4869-8269-62B132C02E2E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Infissi</c:v>
                </c:pt>
              </c:strCache>
            </c:strRef>
          </c:tx>
          <c:spPr>
            <a:ln w="25400" cap="rnd">
              <a:solidFill>
                <a:schemeClr val="accent2">
                  <a:tint val="69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0.0</c:formatCode>
                <c:ptCount val="31"/>
                <c:pt idx="0">
                  <c:v>30.95</c:v>
                </c:pt>
                <c:pt idx="1">
                  <c:v>41.35</c:v>
                </c:pt>
                <c:pt idx="2">
                  <c:v>45.23</c:v>
                </c:pt>
                <c:pt idx="3">
                  <c:v>47.24</c:v>
                </c:pt>
                <c:pt idx="4">
                  <c:v>49.78</c:v>
                </c:pt>
                <c:pt idx="5">
                  <c:v>51.84</c:v>
                </c:pt>
                <c:pt idx="6">
                  <c:v>52.61</c:v>
                </c:pt>
                <c:pt idx="7">
                  <c:v>52.98</c:v>
                </c:pt>
                <c:pt idx="8">
                  <c:v>53.51</c:v>
                </c:pt>
                <c:pt idx="9">
                  <c:v>54.5</c:v>
                </c:pt>
                <c:pt idx="10">
                  <c:v>56.03</c:v>
                </c:pt>
                <c:pt idx="11">
                  <c:v>58.04</c:v>
                </c:pt>
                <c:pt idx="12">
                  <c:v>60.38</c:v>
                </c:pt>
                <c:pt idx="13">
                  <c:v>62.7</c:v>
                </c:pt>
                <c:pt idx="14">
                  <c:v>64.84</c:v>
                </c:pt>
                <c:pt idx="15">
                  <c:v>66.319999999999993</c:v>
                </c:pt>
                <c:pt idx="16">
                  <c:v>67.17</c:v>
                </c:pt>
                <c:pt idx="17">
                  <c:v>67.599999999999994</c:v>
                </c:pt>
                <c:pt idx="18">
                  <c:v>67.680000000000007</c:v>
                </c:pt>
                <c:pt idx="19">
                  <c:v>67.56</c:v>
                </c:pt>
                <c:pt idx="20">
                  <c:v>67.41</c:v>
                </c:pt>
                <c:pt idx="21">
                  <c:v>67.209999999999994</c:v>
                </c:pt>
                <c:pt idx="22">
                  <c:v>66.98</c:v>
                </c:pt>
                <c:pt idx="23">
                  <c:v>66.81</c:v>
                </c:pt>
                <c:pt idx="24">
                  <c:v>66.58</c:v>
                </c:pt>
                <c:pt idx="25">
                  <c:v>66.400000000000006</c:v>
                </c:pt>
                <c:pt idx="26">
                  <c:v>66.23</c:v>
                </c:pt>
                <c:pt idx="27">
                  <c:v>66.09</c:v>
                </c:pt>
                <c:pt idx="28">
                  <c:v>65.94</c:v>
                </c:pt>
                <c:pt idx="29">
                  <c:v>65.87</c:v>
                </c:pt>
                <c:pt idx="30">
                  <c:v>65.709999999999994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B0-4869-8269-62B132C02E2E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Lavagne bianche</c:v>
                </c:pt>
              </c:strCache>
            </c:strRef>
          </c:tx>
          <c:spPr>
            <a:ln w="25400" cap="rnd">
              <a:solidFill>
                <a:schemeClr val="accent2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0.0</c:formatCode>
                <c:ptCount val="31"/>
                <c:pt idx="0">
                  <c:v>28.86</c:v>
                </c:pt>
                <c:pt idx="1">
                  <c:v>51.57</c:v>
                </c:pt>
                <c:pt idx="2">
                  <c:v>67.78</c:v>
                </c:pt>
                <c:pt idx="3">
                  <c:v>71.58</c:v>
                </c:pt>
                <c:pt idx="4">
                  <c:v>71.86</c:v>
                </c:pt>
                <c:pt idx="5">
                  <c:v>72.22</c:v>
                </c:pt>
                <c:pt idx="6">
                  <c:v>72.59</c:v>
                </c:pt>
                <c:pt idx="7">
                  <c:v>73.2</c:v>
                </c:pt>
                <c:pt idx="8">
                  <c:v>74</c:v>
                </c:pt>
                <c:pt idx="9">
                  <c:v>74.650000000000006</c:v>
                </c:pt>
                <c:pt idx="10">
                  <c:v>75.459999999999994</c:v>
                </c:pt>
                <c:pt idx="11">
                  <c:v>76.7</c:v>
                </c:pt>
                <c:pt idx="12">
                  <c:v>78.12</c:v>
                </c:pt>
                <c:pt idx="13">
                  <c:v>79.22</c:v>
                </c:pt>
                <c:pt idx="14">
                  <c:v>79.88</c:v>
                </c:pt>
                <c:pt idx="15">
                  <c:v>80.13</c:v>
                </c:pt>
                <c:pt idx="16">
                  <c:v>80.17</c:v>
                </c:pt>
                <c:pt idx="17">
                  <c:v>80.14</c:v>
                </c:pt>
                <c:pt idx="18">
                  <c:v>80.010000000000005</c:v>
                </c:pt>
                <c:pt idx="19">
                  <c:v>79.83</c:v>
                </c:pt>
                <c:pt idx="20">
                  <c:v>79.680000000000007</c:v>
                </c:pt>
                <c:pt idx="21">
                  <c:v>79.52</c:v>
                </c:pt>
                <c:pt idx="22">
                  <c:v>79.36</c:v>
                </c:pt>
                <c:pt idx="23">
                  <c:v>79.28</c:v>
                </c:pt>
                <c:pt idx="24">
                  <c:v>79.180000000000007</c:v>
                </c:pt>
                <c:pt idx="25">
                  <c:v>79.13</c:v>
                </c:pt>
                <c:pt idx="26">
                  <c:v>79.040000000000006</c:v>
                </c:pt>
                <c:pt idx="27">
                  <c:v>78.91</c:v>
                </c:pt>
                <c:pt idx="28">
                  <c:v>78.790000000000006</c:v>
                </c:pt>
                <c:pt idx="29">
                  <c:v>78.72</c:v>
                </c:pt>
                <c:pt idx="30">
                  <c:v>78.53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B0-4869-8269-62B132C02E2E}"/>
            </c:ext>
          </c:extLst>
        </c:ser>
        <c:ser>
          <c:idx val="6"/>
          <c:order val="5"/>
          <c:tx>
            <c:strRef>
              <c:f>'Materiali aula'!$A$8</c:f>
              <c:strCache>
                <c:ptCount val="1"/>
                <c:pt idx="0">
                  <c:v>Banchi beije</c:v>
                </c:pt>
              </c:strCache>
            </c:strRef>
          </c:tx>
          <c:spPr>
            <a:ln w="28575" cap="rnd">
              <a:solidFill>
                <a:schemeClr val="accent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0.0</c:formatCode>
                <c:ptCount val="31"/>
                <c:pt idx="0">
                  <c:v>26.04</c:v>
                </c:pt>
                <c:pt idx="1">
                  <c:v>35.950000000000003</c:v>
                </c:pt>
                <c:pt idx="2">
                  <c:v>39.729999999999997</c:v>
                </c:pt>
                <c:pt idx="3">
                  <c:v>41.09</c:v>
                </c:pt>
                <c:pt idx="4">
                  <c:v>42.85</c:v>
                </c:pt>
                <c:pt idx="5">
                  <c:v>44.33</c:v>
                </c:pt>
                <c:pt idx="6">
                  <c:v>44.82</c:v>
                </c:pt>
                <c:pt idx="7">
                  <c:v>45.03</c:v>
                </c:pt>
                <c:pt idx="8">
                  <c:v>45.37</c:v>
                </c:pt>
                <c:pt idx="9">
                  <c:v>46.08</c:v>
                </c:pt>
                <c:pt idx="10">
                  <c:v>47.28</c:v>
                </c:pt>
                <c:pt idx="11">
                  <c:v>48.87</c:v>
                </c:pt>
                <c:pt idx="12">
                  <c:v>50.66</c:v>
                </c:pt>
                <c:pt idx="13">
                  <c:v>52.5</c:v>
                </c:pt>
                <c:pt idx="14">
                  <c:v>54.31</c:v>
                </c:pt>
                <c:pt idx="15">
                  <c:v>55.95</c:v>
                </c:pt>
                <c:pt idx="16">
                  <c:v>57.68</c:v>
                </c:pt>
                <c:pt idx="17">
                  <c:v>59.4</c:v>
                </c:pt>
                <c:pt idx="18">
                  <c:v>60.74</c:v>
                </c:pt>
                <c:pt idx="19">
                  <c:v>61.55</c:v>
                </c:pt>
                <c:pt idx="20">
                  <c:v>61.95</c:v>
                </c:pt>
                <c:pt idx="21">
                  <c:v>62.09</c:v>
                </c:pt>
                <c:pt idx="22">
                  <c:v>62.11</c:v>
                </c:pt>
                <c:pt idx="23">
                  <c:v>62.1</c:v>
                </c:pt>
                <c:pt idx="24">
                  <c:v>62.08</c:v>
                </c:pt>
                <c:pt idx="25">
                  <c:v>62.14</c:v>
                </c:pt>
                <c:pt idx="26">
                  <c:v>62.16</c:v>
                </c:pt>
                <c:pt idx="27">
                  <c:v>62.29</c:v>
                </c:pt>
                <c:pt idx="28">
                  <c:v>62.43</c:v>
                </c:pt>
                <c:pt idx="29">
                  <c:v>62.55</c:v>
                </c:pt>
                <c:pt idx="30">
                  <c:v>62.67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EB0-4869-8269-62B132C02E2E}"/>
            </c:ext>
          </c:extLst>
        </c:ser>
        <c:ser>
          <c:idx val="4"/>
          <c:order val="6"/>
          <c:tx>
            <c:strRef>
              <c:f>'Materiali aula'!$A$7</c:f>
              <c:strCache>
                <c:ptCount val="1"/>
                <c:pt idx="0">
                  <c:v>Banchi bianchi</c:v>
                </c:pt>
              </c:strCache>
            </c:strRef>
          </c:tx>
          <c:spPr>
            <a:ln w="19050" cap="rnd">
              <a:solidFill>
                <a:schemeClr val="accent2">
                  <a:tint val="94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34.159999999999997</c:v>
                </c:pt>
                <c:pt idx="1">
                  <c:v>58.25</c:v>
                </c:pt>
                <c:pt idx="2">
                  <c:v>75.650000000000006</c:v>
                </c:pt>
                <c:pt idx="3">
                  <c:v>80.599999999999994</c:v>
                </c:pt>
                <c:pt idx="4">
                  <c:v>81.62</c:v>
                </c:pt>
                <c:pt idx="5">
                  <c:v>82.26</c:v>
                </c:pt>
                <c:pt idx="6">
                  <c:v>82.47</c:v>
                </c:pt>
                <c:pt idx="7">
                  <c:v>82.5</c:v>
                </c:pt>
                <c:pt idx="8">
                  <c:v>82.35</c:v>
                </c:pt>
                <c:pt idx="9">
                  <c:v>82.11</c:v>
                </c:pt>
                <c:pt idx="10">
                  <c:v>81.540000000000006</c:v>
                </c:pt>
                <c:pt idx="11">
                  <c:v>80.81</c:v>
                </c:pt>
                <c:pt idx="12">
                  <c:v>79.650000000000006</c:v>
                </c:pt>
                <c:pt idx="13">
                  <c:v>78.61</c:v>
                </c:pt>
                <c:pt idx="14">
                  <c:v>78.09</c:v>
                </c:pt>
                <c:pt idx="15">
                  <c:v>77.739999999999995</c:v>
                </c:pt>
                <c:pt idx="16">
                  <c:v>77.2</c:v>
                </c:pt>
                <c:pt idx="17">
                  <c:v>77.05</c:v>
                </c:pt>
                <c:pt idx="18">
                  <c:v>77.47</c:v>
                </c:pt>
                <c:pt idx="19">
                  <c:v>78.08</c:v>
                </c:pt>
                <c:pt idx="20">
                  <c:v>78.45</c:v>
                </c:pt>
                <c:pt idx="21">
                  <c:v>78.45</c:v>
                </c:pt>
                <c:pt idx="22">
                  <c:v>78.180000000000007</c:v>
                </c:pt>
                <c:pt idx="23">
                  <c:v>78.39</c:v>
                </c:pt>
                <c:pt idx="24">
                  <c:v>79.02</c:v>
                </c:pt>
                <c:pt idx="25">
                  <c:v>79.989999999999995</c:v>
                </c:pt>
                <c:pt idx="26">
                  <c:v>80.69</c:v>
                </c:pt>
                <c:pt idx="27">
                  <c:v>81.349999999999994</c:v>
                </c:pt>
                <c:pt idx="28">
                  <c:v>81.790000000000006</c:v>
                </c:pt>
                <c:pt idx="29">
                  <c:v>82.17</c:v>
                </c:pt>
                <c:pt idx="30">
                  <c:v>82.39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EB0-4869-8269-62B132C02E2E}"/>
            </c:ext>
          </c:extLst>
        </c:ser>
        <c:ser>
          <c:idx val="8"/>
          <c:order val="7"/>
          <c:tx>
            <c:strRef>
              <c:f>'Materiali aula'!$A$9</c:f>
              <c:strCache>
                <c:ptCount val="1"/>
                <c:pt idx="0">
                  <c:v>Banchi gialli</c:v>
                </c:pt>
              </c:strCache>
            </c:strRef>
          </c:tx>
          <c:spPr>
            <a:ln w="25400" cap="rnd">
              <a:solidFill>
                <a:schemeClr val="accent2">
                  <a:shade val="55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0.0</c:formatCode>
                <c:ptCount val="31"/>
                <c:pt idx="0">
                  <c:v>8.2799999999999994</c:v>
                </c:pt>
                <c:pt idx="1">
                  <c:v>8.44</c:v>
                </c:pt>
                <c:pt idx="2">
                  <c:v>8.3699999999999992</c:v>
                </c:pt>
                <c:pt idx="3">
                  <c:v>8.58</c:v>
                </c:pt>
                <c:pt idx="4">
                  <c:v>9.0399999999999991</c:v>
                </c:pt>
                <c:pt idx="5">
                  <c:v>9.81</c:v>
                </c:pt>
                <c:pt idx="6">
                  <c:v>10.81</c:v>
                </c:pt>
                <c:pt idx="7">
                  <c:v>12.19</c:v>
                </c:pt>
                <c:pt idx="8">
                  <c:v>14.75</c:v>
                </c:pt>
                <c:pt idx="9">
                  <c:v>18.36</c:v>
                </c:pt>
                <c:pt idx="10">
                  <c:v>23.47</c:v>
                </c:pt>
                <c:pt idx="11">
                  <c:v>28.82</c:v>
                </c:pt>
                <c:pt idx="12">
                  <c:v>34.119999999999997</c:v>
                </c:pt>
                <c:pt idx="13">
                  <c:v>39.380000000000003</c:v>
                </c:pt>
                <c:pt idx="14">
                  <c:v>44.85</c:v>
                </c:pt>
                <c:pt idx="15">
                  <c:v>49.55</c:v>
                </c:pt>
                <c:pt idx="16">
                  <c:v>52.87</c:v>
                </c:pt>
                <c:pt idx="17">
                  <c:v>54.71</c:v>
                </c:pt>
                <c:pt idx="18">
                  <c:v>55.4</c:v>
                </c:pt>
                <c:pt idx="19">
                  <c:v>55.45</c:v>
                </c:pt>
                <c:pt idx="20">
                  <c:v>55.21</c:v>
                </c:pt>
                <c:pt idx="21">
                  <c:v>54.83</c:v>
                </c:pt>
                <c:pt idx="22">
                  <c:v>54.44</c:v>
                </c:pt>
                <c:pt idx="23">
                  <c:v>54.16</c:v>
                </c:pt>
                <c:pt idx="24">
                  <c:v>53.85</c:v>
                </c:pt>
                <c:pt idx="25">
                  <c:v>53.69</c:v>
                </c:pt>
                <c:pt idx="26">
                  <c:v>53.58</c:v>
                </c:pt>
                <c:pt idx="27">
                  <c:v>53.6</c:v>
                </c:pt>
                <c:pt idx="28">
                  <c:v>53.64</c:v>
                </c:pt>
                <c:pt idx="29">
                  <c:v>53.8</c:v>
                </c:pt>
                <c:pt idx="30">
                  <c:v>53.97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EB0-4869-8269-62B132C02E2E}"/>
            </c:ext>
          </c:extLst>
        </c:ser>
        <c:ser>
          <c:idx val="9"/>
          <c:order val="8"/>
          <c:tx>
            <c:strRef>
              <c:f>'Materiali aula'!$A$10</c:f>
              <c:strCache>
                <c:ptCount val="1"/>
                <c:pt idx="0">
                  <c:v>Sedie</c:v>
                </c:pt>
              </c:strCache>
            </c:strRef>
          </c:tx>
          <c:spPr>
            <a:ln w="25400" cap="rnd">
              <a:solidFill>
                <a:schemeClr val="accent2">
                  <a:shade val="42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aula'!$B$10:$AF$10</c:f>
              <c:numCache>
                <c:formatCode>General</c:formatCode>
                <c:ptCount val="31"/>
                <c:pt idx="0">
                  <c:v>46.23</c:v>
                </c:pt>
                <c:pt idx="1">
                  <c:v>65.66</c:v>
                </c:pt>
                <c:pt idx="2">
                  <c:v>74.319999999999993</c:v>
                </c:pt>
                <c:pt idx="3">
                  <c:v>75.56</c:v>
                </c:pt>
                <c:pt idx="4">
                  <c:v>75.84</c:v>
                </c:pt>
                <c:pt idx="5">
                  <c:v>76.23</c:v>
                </c:pt>
                <c:pt idx="6">
                  <c:v>76.73</c:v>
                </c:pt>
                <c:pt idx="7">
                  <c:v>77.489999999999995</c:v>
                </c:pt>
                <c:pt idx="8">
                  <c:v>78.31</c:v>
                </c:pt>
                <c:pt idx="9">
                  <c:v>78.87</c:v>
                </c:pt>
                <c:pt idx="10">
                  <c:v>79.05</c:v>
                </c:pt>
                <c:pt idx="11">
                  <c:v>79.150000000000006</c:v>
                </c:pt>
                <c:pt idx="12">
                  <c:v>79.11</c:v>
                </c:pt>
                <c:pt idx="13">
                  <c:v>79.040000000000006</c:v>
                </c:pt>
                <c:pt idx="14">
                  <c:v>78.92</c:v>
                </c:pt>
                <c:pt idx="15">
                  <c:v>78.73</c:v>
                </c:pt>
                <c:pt idx="16">
                  <c:v>78.56</c:v>
                </c:pt>
                <c:pt idx="17">
                  <c:v>78.44</c:v>
                </c:pt>
                <c:pt idx="18">
                  <c:v>78.3</c:v>
                </c:pt>
                <c:pt idx="19">
                  <c:v>78.14</c:v>
                </c:pt>
                <c:pt idx="20">
                  <c:v>78.09</c:v>
                </c:pt>
                <c:pt idx="21">
                  <c:v>78.08</c:v>
                </c:pt>
                <c:pt idx="22">
                  <c:v>78.03</c:v>
                </c:pt>
                <c:pt idx="23">
                  <c:v>78.06</c:v>
                </c:pt>
                <c:pt idx="24">
                  <c:v>78.11</c:v>
                </c:pt>
                <c:pt idx="25">
                  <c:v>78.28</c:v>
                </c:pt>
                <c:pt idx="26">
                  <c:v>78.42</c:v>
                </c:pt>
                <c:pt idx="27">
                  <c:v>78.599999999999994</c:v>
                </c:pt>
                <c:pt idx="28">
                  <c:v>78.709999999999994</c:v>
                </c:pt>
                <c:pt idx="29">
                  <c:v>78.84</c:v>
                </c:pt>
                <c:pt idx="30">
                  <c:v>78.87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EB0-4869-8269-62B132C02E2E}"/>
            </c:ext>
          </c:extLst>
        </c:ser>
        <c:ser>
          <c:idx val="5"/>
          <c:order val="9"/>
          <c:tx>
            <c:strRef>
              <c:f>'Materiali aula'!$A$11</c:f>
              <c:strCache>
                <c:ptCount val="1"/>
                <c:pt idx="0">
                  <c:v>Porte </c:v>
                </c:pt>
              </c:strCache>
            </c:strRef>
          </c:tx>
          <c:spPr>
            <a:ln w="28575" cap="rnd">
              <a:solidFill>
                <a:schemeClr val="accent2">
                  <a:shade val="93000"/>
                </a:schemeClr>
              </a:solidFill>
              <a:round/>
            </a:ln>
            <a:effectLst/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94-4496-8531-5C1136353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9187611111111111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lighting'!$A$3:$A$28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lighting'!$G$3:$G$28</c:f>
              <c:numCache>
                <c:formatCode>0.0</c:formatCode>
                <c:ptCount val="26"/>
                <c:pt idx="0" formatCode="General">
                  <c:v>426.1</c:v>
                </c:pt>
                <c:pt idx="1">
                  <c:v>583.5</c:v>
                </c:pt>
                <c:pt idx="2" formatCode="General">
                  <c:v>803.2</c:v>
                </c:pt>
                <c:pt idx="3" formatCode="General">
                  <c:v>1005</c:v>
                </c:pt>
                <c:pt idx="4" formatCode="General">
                  <c:v>911.9</c:v>
                </c:pt>
                <c:pt idx="5" formatCode="General">
                  <c:v>710.2</c:v>
                </c:pt>
                <c:pt idx="6" formatCode="General">
                  <c:v>546.79999999999995</c:v>
                </c:pt>
                <c:pt idx="7" formatCode="General">
                  <c:v>505.9</c:v>
                </c:pt>
                <c:pt idx="8" formatCode="General">
                  <c:v>794.8</c:v>
                </c:pt>
                <c:pt idx="9" formatCode="General">
                  <c:v>1114</c:v>
                </c:pt>
                <c:pt idx="10" formatCode="General">
                  <c:v>1349</c:v>
                </c:pt>
                <c:pt idx="11" formatCode="General">
                  <c:v>1210</c:v>
                </c:pt>
                <c:pt idx="12" formatCode="General">
                  <c:v>938.2</c:v>
                </c:pt>
                <c:pt idx="13" formatCode="General">
                  <c:v>674.5</c:v>
                </c:pt>
                <c:pt idx="14" formatCode="General">
                  <c:v>733.1</c:v>
                </c:pt>
                <c:pt idx="15" formatCode="General">
                  <c:v>960.6</c:v>
                </c:pt>
                <c:pt idx="16" formatCode="General">
                  <c:v>1188</c:v>
                </c:pt>
                <c:pt idx="17" formatCode="General">
                  <c:v>1158</c:v>
                </c:pt>
                <c:pt idx="18" formatCode="General">
                  <c:v>821.8</c:v>
                </c:pt>
                <c:pt idx="19" formatCode="General">
                  <c:v>573.70000000000005</c:v>
                </c:pt>
                <c:pt idx="20" formatCode="General">
                  <c:v>502.5</c:v>
                </c:pt>
                <c:pt idx="21" formatCode="General">
                  <c:v>646.79999999999995</c:v>
                </c:pt>
                <c:pt idx="22" formatCode="General">
                  <c:v>766</c:v>
                </c:pt>
                <c:pt idx="23" formatCode="General">
                  <c:v>689.8</c:v>
                </c:pt>
                <c:pt idx="24" formatCode="General">
                  <c:v>542.4</c:v>
                </c:pt>
                <c:pt idx="25" formatCode="General">
                  <c:v>411.3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01-4E94-9E43-4C709BFBAF1F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lighting'!$A$3:$A$28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lighting'!$C$3:$C$28</c:f>
              <c:numCache>
                <c:formatCode>0.0</c:formatCode>
                <c:ptCount val="26"/>
                <c:pt idx="0">
                  <c:v>129</c:v>
                </c:pt>
                <c:pt idx="1">
                  <c:v>154.69999999999999</c:v>
                </c:pt>
                <c:pt idx="2">
                  <c:v>180</c:v>
                </c:pt>
                <c:pt idx="3">
                  <c:v>156.80000000000001</c:v>
                </c:pt>
                <c:pt idx="4">
                  <c:v>162.19999999999999</c:v>
                </c:pt>
                <c:pt idx="5">
                  <c:v>152.5</c:v>
                </c:pt>
                <c:pt idx="6">
                  <c:v>156.80000000000001</c:v>
                </c:pt>
                <c:pt idx="7">
                  <c:v>144.4</c:v>
                </c:pt>
                <c:pt idx="8">
                  <c:v>242.6</c:v>
                </c:pt>
                <c:pt idx="9">
                  <c:v>236.1</c:v>
                </c:pt>
                <c:pt idx="10">
                  <c:v>296.39999999999998</c:v>
                </c:pt>
                <c:pt idx="11">
                  <c:v>284.2</c:v>
                </c:pt>
                <c:pt idx="12">
                  <c:v>269.3</c:v>
                </c:pt>
                <c:pt idx="13">
                  <c:v>179.9</c:v>
                </c:pt>
                <c:pt idx="14">
                  <c:v>288.7</c:v>
                </c:pt>
                <c:pt idx="15">
                  <c:v>365.8</c:v>
                </c:pt>
                <c:pt idx="16">
                  <c:v>408.7</c:v>
                </c:pt>
                <c:pt idx="17">
                  <c:v>368.3</c:v>
                </c:pt>
                <c:pt idx="18">
                  <c:v>297.2</c:v>
                </c:pt>
                <c:pt idx="19">
                  <c:v>227.4</c:v>
                </c:pt>
                <c:pt idx="20">
                  <c:v>283.2</c:v>
                </c:pt>
                <c:pt idx="21">
                  <c:v>325.5</c:v>
                </c:pt>
                <c:pt idx="22">
                  <c:v>351.3</c:v>
                </c:pt>
                <c:pt idx="23">
                  <c:v>329.6</c:v>
                </c:pt>
                <c:pt idx="24">
                  <c:v>276.5</c:v>
                </c:pt>
                <c:pt idx="25">
                  <c:v>234.6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01-4E94-9E43-4C709BFBA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0613435674636677E-2"/>
          <c:y val="0.12195156192002535"/>
          <c:w val="0.1600214156734901"/>
          <c:h val="5.9520807911549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2182991938632888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lighting'!$D$31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lighting'!$A$32:$A$57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lighting'!$D$32:$D$57</c:f>
              <c:numCache>
                <c:formatCode>0.00</c:formatCode>
                <c:ptCount val="26"/>
                <c:pt idx="0">
                  <c:v>0.46256747242431351</c:v>
                </c:pt>
                <c:pt idx="1">
                  <c:v>0.40017137960582688</c:v>
                </c:pt>
                <c:pt idx="2">
                  <c:v>0.33789840637450197</c:v>
                </c:pt>
                <c:pt idx="3">
                  <c:v>0.27422885572139305</c:v>
                </c:pt>
                <c:pt idx="4">
                  <c:v>0.29082136199144643</c:v>
                </c:pt>
                <c:pt idx="5">
                  <c:v>0.34328358208955223</c:v>
                </c:pt>
                <c:pt idx="6">
                  <c:v>0.43891733723482079</c:v>
                </c:pt>
                <c:pt idx="7">
                  <c:v>0.47519272583514532</c:v>
                </c:pt>
                <c:pt idx="8">
                  <c:v>0.46867136386512331</c:v>
                </c:pt>
                <c:pt idx="9">
                  <c:v>0.35951526032315978</c:v>
                </c:pt>
                <c:pt idx="10">
                  <c:v>0.34959229058561897</c:v>
                </c:pt>
                <c:pt idx="11">
                  <c:v>0.37289256198347104</c:v>
                </c:pt>
                <c:pt idx="12">
                  <c:v>0.44063099552334251</c:v>
                </c:pt>
                <c:pt idx="13">
                  <c:v>0.45426241660489247</c:v>
                </c:pt>
                <c:pt idx="14">
                  <c:v>0.61778747783385612</c:v>
                </c:pt>
                <c:pt idx="15">
                  <c:v>0.59296273162606705</c:v>
                </c:pt>
                <c:pt idx="16">
                  <c:v>0.5668350168350168</c:v>
                </c:pt>
                <c:pt idx="17">
                  <c:v>0.52841105354058715</c:v>
                </c:pt>
                <c:pt idx="18">
                  <c:v>0.60586517400827455</c:v>
                </c:pt>
                <c:pt idx="19">
                  <c:v>0.66933937598047755</c:v>
                </c:pt>
                <c:pt idx="20">
                  <c:v>0.87980099502487563</c:v>
                </c:pt>
                <c:pt idx="21">
                  <c:v>0.78339517625231914</c:v>
                </c:pt>
                <c:pt idx="22">
                  <c:v>0.74203655352480413</c:v>
                </c:pt>
                <c:pt idx="23">
                  <c:v>0.75674108437228182</c:v>
                </c:pt>
                <c:pt idx="24">
                  <c:v>0.81139380530973459</c:v>
                </c:pt>
                <c:pt idx="25">
                  <c:v>0.88864575735472884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62-4149-A881-F9343DEBC73F}"/>
            </c:ext>
          </c:extLst>
        </c:ser>
        <c:ser>
          <c:idx val="5"/>
          <c:order val="1"/>
          <c:tx>
            <c:strRef>
              <c:f>'Electric lighting'!$E$31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lighting'!$A$32:$A$57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lighting'!$E$32:$E$57</c:f>
              <c:numCache>
                <c:formatCode>0.00</c:formatCode>
                <c:ptCount val="26"/>
                <c:pt idx="0">
                  <c:v>0.65449010654490103</c:v>
                </c:pt>
                <c:pt idx="1">
                  <c:v>0.66252676659528908</c:v>
                </c:pt>
                <c:pt idx="2">
                  <c:v>0.66322770817980847</c:v>
                </c:pt>
                <c:pt idx="3">
                  <c:v>0.56894049346879538</c:v>
                </c:pt>
                <c:pt idx="4">
                  <c:v>0.61161387631975861</c:v>
                </c:pt>
                <c:pt idx="5">
                  <c:v>0.62551271534044295</c:v>
                </c:pt>
                <c:pt idx="6">
                  <c:v>0.65333333333333343</c:v>
                </c:pt>
                <c:pt idx="7">
                  <c:v>0.60066555740432614</c:v>
                </c:pt>
                <c:pt idx="8">
                  <c:v>0.65127516778523487</c:v>
                </c:pt>
                <c:pt idx="9">
                  <c:v>0.58951310861423223</c:v>
                </c:pt>
                <c:pt idx="10">
                  <c:v>0.62849872773536886</c:v>
                </c:pt>
                <c:pt idx="11">
                  <c:v>0.62987588652482274</c:v>
                </c:pt>
                <c:pt idx="12">
                  <c:v>0.65142718916303832</c:v>
                </c:pt>
                <c:pt idx="13">
                  <c:v>0.58714099216710192</c:v>
                </c:pt>
                <c:pt idx="14">
                  <c:v>0.63744756016780746</c:v>
                </c:pt>
                <c:pt idx="15">
                  <c:v>0.6422050561797753</c:v>
                </c:pt>
                <c:pt idx="16">
                  <c:v>0.60692010692010689</c:v>
                </c:pt>
                <c:pt idx="17">
                  <c:v>0.6018957345971564</c:v>
                </c:pt>
                <c:pt idx="18">
                  <c:v>0.59690700943964647</c:v>
                </c:pt>
                <c:pt idx="19">
                  <c:v>0.59218749999999998</c:v>
                </c:pt>
                <c:pt idx="20">
                  <c:v>0.6405790545125537</c:v>
                </c:pt>
                <c:pt idx="21">
                  <c:v>0.64239194789816456</c:v>
                </c:pt>
                <c:pt idx="22">
                  <c:v>0.61805066854327939</c:v>
                </c:pt>
                <c:pt idx="23">
                  <c:v>0.63141762452107286</c:v>
                </c:pt>
                <c:pt idx="24">
                  <c:v>0.62826630311292886</c:v>
                </c:pt>
                <c:pt idx="25">
                  <c:v>0.64186046511627903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62-4149-A881-F9343DEBC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lighting'!$B$2</c:f>
              <c:strCache>
                <c:ptCount val="1"/>
                <c:pt idx="0">
                  <c:v>Ep_eye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shade val="50000"/>
                </a:schemeClr>
              </a:solidFill>
              <a:ln w="9525">
                <a:solidFill>
                  <a:schemeClr val="accent2">
                    <a:shade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lighting'!$A$3:$A$28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lighting'!$B$3:$B$28</c:f>
              <c:numCache>
                <c:formatCode>General</c:formatCode>
                <c:ptCount val="26"/>
                <c:pt idx="0">
                  <c:v>197.1</c:v>
                </c:pt>
                <c:pt idx="1">
                  <c:v>233.5</c:v>
                </c:pt>
                <c:pt idx="2">
                  <c:v>271.39999999999998</c:v>
                </c:pt>
                <c:pt idx="3">
                  <c:v>275.60000000000002</c:v>
                </c:pt>
                <c:pt idx="4" formatCode="0.0">
                  <c:v>265.2</c:v>
                </c:pt>
                <c:pt idx="5">
                  <c:v>243.8</c:v>
                </c:pt>
                <c:pt idx="6">
                  <c:v>240</c:v>
                </c:pt>
                <c:pt idx="7">
                  <c:v>240.4</c:v>
                </c:pt>
                <c:pt idx="8">
                  <c:v>372.5</c:v>
                </c:pt>
                <c:pt idx="9" formatCode="0.0">
                  <c:v>400.5</c:v>
                </c:pt>
                <c:pt idx="10">
                  <c:v>471.6</c:v>
                </c:pt>
                <c:pt idx="11">
                  <c:v>451.2</c:v>
                </c:pt>
                <c:pt idx="12">
                  <c:v>413.4</c:v>
                </c:pt>
                <c:pt idx="13" formatCode="0.0">
                  <c:v>306.39999999999998</c:v>
                </c:pt>
                <c:pt idx="14">
                  <c:v>452.9</c:v>
                </c:pt>
                <c:pt idx="15">
                  <c:v>569.6</c:v>
                </c:pt>
                <c:pt idx="16" formatCode="0.0">
                  <c:v>673.4</c:v>
                </c:pt>
                <c:pt idx="17">
                  <c:v>611.9</c:v>
                </c:pt>
                <c:pt idx="18" formatCode="0.0">
                  <c:v>497.9</c:v>
                </c:pt>
                <c:pt idx="19">
                  <c:v>384</c:v>
                </c:pt>
                <c:pt idx="20">
                  <c:v>442.1</c:v>
                </c:pt>
                <c:pt idx="21">
                  <c:v>506.7</c:v>
                </c:pt>
                <c:pt idx="22" formatCode="0.0">
                  <c:v>568.4</c:v>
                </c:pt>
                <c:pt idx="23">
                  <c:v>522</c:v>
                </c:pt>
                <c:pt idx="24">
                  <c:v>440.1</c:v>
                </c:pt>
                <c:pt idx="25" formatCode="0.0">
                  <c:v>365.5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AA-4834-99D8-28DDF00F5345}"/>
            </c:ext>
          </c:extLst>
        </c:ser>
        <c:ser>
          <c:idx val="5"/>
          <c:order val="1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lighting'!$A$3:$A$28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lighting'!$G$3:$G$28</c:f>
              <c:numCache>
                <c:formatCode>0.0</c:formatCode>
                <c:ptCount val="26"/>
                <c:pt idx="0" formatCode="General">
                  <c:v>426.1</c:v>
                </c:pt>
                <c:pt idx="1">
                  <c:v>583.5</c:v>
                </c:pt>
                <c:pt idx="2" formatCode="General">
                  <c:v>803.2</c:v>
                </c:pt>
                <c:pt idx="3" formatCode="General">
                  <c:v>1005</c:v>
                </c:pt>
                <c:pt idx="4" formatCode="General">
                  <c:v>911.9</c:v>
                </c:pt>
                <c:pt idx="5" formatCode="General">
                  <c:v>710.2</c:v>
                </c:pt>
                <c:pt idx="6" formatCode="General">
                  <c:v>546.79999999999995</c:v>
                </c:pt>
                <c:pt idx="7" formatCode="General">
                  <c:v>505.9</c:v>
                </c:pt>
                <c:pt idx="8" formatCode="General">
                  <c:v>794.8</c:v>
                </c:pt>
                <c:pt idx="9" formatCode="General">
                  <c:v>1114</c:v>
                </c:pt>
                <c:pt idx="10" formatCode="General">
                  <c:v>1349</c:v>
                </c:pt>
                <c:pt idx="11" formatCode="General">
                  <c:v>1210</c:v>
                </c:pt>
                <c:pt idx="12" formatCode="General">
                  <c:v>938.2</c:v>
                </c:pt>
                <c:pt idx="13" formatCode="General">
                  <c:v>674.5</c:v>
                </c:pt>
                <c:pt idx="14" formatCode="General">
                  <c:v>733.1</c:v>
                </c:pt>
                <c:pt idx="15" formatCode="General">
                  <c:v>960.6</c:v>
                </c:pt>
                <c:pt idx="16" formatCode="General">
                  <c:v>1188</c:v>
                </c:pt>
                <c:pt idx="17" formatCode="General">
                  <c:v>1158</c:v>
                </c:pt>
                <c:pt idx="18" formatCode="General">
                  <c:v>821.8</c:v>
                </c:pt>
                <c:pt idx="19" formatCode="General">
                  <c:v>573.70000000000005</c:v>
                </c:pt>
                <c:pt idx="20" formatCode="General">
                  <c:v>502.5</c:v>
                </c:pt>
                <c:pt idx="21" formatCode="General">
                  <c:v>646.79999999999995</c:v>
                </c:pt>
                <c:pt idx="22" formatCode="General">
                  <c:v>766</c:v>
                </c:pt>
                <c:pt idx="23" formatCode="General">
                  <c:v>689.8</c:v>
                </c:pt>
                <c:pt idx="24" formatCode="General">
                  <c:v>542.4</c:v>
                </c:pt>
                <c:pt idx="25" formatCode="General">
                  <c:v>411.3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AA-4834-99D8-28DDF00F5345}"/>
            </c:ext>
          </c:extLst>
        </c:ser>
        <c:ser>
          <c:idx val="1"/>
          <c:order val="2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chemeClr val="accent2">
                  <a:shade val="70000"/>
                </a:schemeClr>
              </a:solidFill>
              <a:ln w="9525">
                <a:solidFill>
                  <a:schemeClr val="accent2">
                    <a:shade val="7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lighting'!$A$3:$A$28</c:f>
              <c:strCache>
                <c:ptCount val="26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C15</c:v>
                </c:pt>
                <c:pt idx="15">
                  <c:v>C16</c:v>
                </c:pt>
                <c:pt idx="16">
                  <c:v>C17</c:v>
                </c:pt>
                <c:pt idx="17">
                  <c:v>C18</c:v>
                </c:pt>
                <c:pt idx="18">
                  <c:v>C19</c:v>
                </c:pt>
                <c:pt idx="19">
                  <c:v>C20</c:v>
                </c:pt>
                <c:pt idx="20">
                  <c:v>D21</c:v>
                </c:pt>
                <c:pt idx="21">
                  <c:v>D22</c:v>
                </c:pt>
                <c:pt idx="22">
                  <c:v>D23</c:v>
                </c:pt>
                <c:pt idx="23">
                  <c:v>D24</c:v>
                </c:pt>
                <c:pt idx="24">
                  <c:v>D25</c:v>
                </c:pt>
                <c:pt idx="25">
                  <c:v>D26</c:v>
                </c:pt>
              </c:strCache>
            </c:strRef>
          </c:cat>
          <c:val>
            <c:numRef>
              <c:f>'Electric lighting'!$C$3:$C$28</c:f>
              <c:numCache>
                <c:formatCode>0.0</c:formatCode>
                <c:ptCount val="26"/>
                <c:pt idx="0">
                  <c:v>129</c:v>
                </c:pt>
                <c:pt idx="1">
                  <c:v>154.69999999999999</c:v>
                </c:pt>
                <c:pt idx="2">
                  <c:v>180</c:v>
                </c:pt>
                <c:pt idx="3">
                  <c:v>156.80000000000001</c:v>
                </c:pt>
                <c:pt idx="4">
                  <c:v>162.19999999999999</c:v>
                </c:pt>
                <c:pt idx="5">
                  <c:v>152.5</c:v>
                </c:pt>
                <c:pt idx="6">
                  <c:v>156.80000000000001</c:v>
                </c:pt>
                <c:pt idx="7">
                  <c:v>144.4</c:v>
                </c:pt>
                <c:pt idx="8">
                  <c:v>242.6</c:v>
                </c:pt>
                <c:pt idx="9">
                  <c:v>236.1</c:v>
                </c:pt>
                <c:pt idx="10">
                  <c:v>296.39999999999998</c:v>
                </c:pt>
                <c:pt idx="11">
                  <c:v>284.2</c:v>
                </c:pt>
                <c:pt idx="12">
                  <c:v>269.3</c:v>
                </c:pt>
                <c:pt idx="13">
                  <c:v>179.9</c:v>
                </c:pt>
                <c:pt idx="14">
                  <c:v>288.7</c:v>
                </c:pt>
                <c:pt idx="15">
                  <c:v>365.8</c:v>
                </c:pt>
                <c:pt idx="16">
                  <c:v>408.7</c:v>
                </c:pt>
                <c:pt idx="17">
                  <c:v>368.3</c:v>
                </c:pt>
                <c:pt idx="18">
                  <c:v>297.2</c:v>
                </c:pt>
                <c:pt idx="19">
                  <c:v>227.4</c:v>
                </c:pt>
                <c:pt idx="20">
                  <c:v>283.2</c:v>
                </c:pt>
                <c:pt idx="21">
                  <c:v>325.5</c:v>
                </c:pt>
                <c:pt idx="22">
                  <c:v>351.3</c:v>
                </c:pt>
                <c:pt idx="23">
                  <c:v>329.6</c:v>
                </c:pt>
                <c:pt idx="24">
                  <c:v>276.5</c:v>
                </c:pt>
                <c:pt idx="25">
                  <c:v>234.6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AA-4834-99D8-28DDF00F5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24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24</c:v>
                </c:pt>
                <c:pt idx="9">
                  <c:v>24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25</c:v>
                </c:pt>
                <c:pt idx="19">
                  <c:v>25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0D-49F8-B39C-357798164562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0D-49F8-B39C-357798164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&gt;250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16</c:v>
                </c:pt>
                <c:pt idx="1">
                  <c:v>20</c:v>
                </c:pt>
                <c:pt idx="2">
                  <c:v>20</c:v>
                </c:pt>
                <c:pt idx="3">
                  <c:v>21</c:v>
                </c:pt>
                <c:pt idx="4">
                  <c:v>20</c:v>
                </c:pt>
                <c:pt idx="5">
                  <c:v>22</c:v>
                </c:pt>
                <c:pt idx="6">
                  <c:v>19</c:v>
                </c:pt>
                <c:pt idx="7">
                  <c:v>18</c:v>
                </c:pt>
                <c:pt idx="8">
                  <c:v>15</c:v>
                </c:pt>
                <c:pt idx="9">
                  <c:v>13</c:v>
                </c:pt>
                <c:pt idx="10">
                  <c:v>23</c:v>
                </c:pt>
                <c:pt idx="11">
                  <c:v>22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23</c:v>
                </c:pt>
                <c:pt idx="17">
                  <c:v>26</c:v>
                </c:pt>
                <c:pt idx="18">
                  <c:v>21</c:v>
                </c:pt>
                <c:pt idx="19">
                  <c:v>20</c:v>
                </c:pt>
                <c:pt idx="20">
                  <c:v>26</c:v>
                </c:pt>
                <c:pt idx="21">
                  <c:v>26</c:v>
                </c:pt>
                <c:pt idx="22">
                  <c:v>25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61-46A5-94DF-BCC9E8DDC05F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250&gt;x&gt;136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10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11</c:v>
                </c:pt>
                <c:pt idx="9">
                  <c:v>12</c:v>
                </c:pt>
                <c:pt idx="10">
                  <c:v>3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</c:v>
                </c:pt>
                <c:pt idx="17">
                  <c:v>0</c:v>
                </c:pt>
                <c:pt idx="18">
                  <c:v>5</c:v>
                </c:pt>
                <c:pt idx="19">
                  <c:v>6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61-46A5-94DF-BCC9E8DDC05F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&lt;136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61-46A5-94DF-BCC9E8DDC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25</c:v>
                </c:pt>
                <c:pt idx="11">
                  <c:v>25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2-45FE-A872-639B5DDF8BAD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52-45FE-A872-639B5DDF8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&gt;250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18</c:v>
                </c:pt>
                <c:pt idx="7">
                  <c:v>17</c:v>
                </c:pt>
                <c:pt idx="8">
                  <c:v>14</c:v>
                </c:pt>
                <c:pt idx="9">
                  <c:v>13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25</c:v>
                </c:pt>
                <c:pt idx="14">
                  <c:v>25</c:v>
                </c:pt>
                <c:pt idx="15">
                  <c:v>26</c:v>
                </c:pt>
                <c:pt idx="16">
                  <c:v>24</c:v>
                </c:pt>
                <c:pt idx="17">
                  <c:v>22</c:v>
                </c:pt>
                <c:pt idx="18">
                  <c:v>20</c:v>
                </c:pt>
                <c:pt idx="19">
                  <c:v>18</c:v>
                </c:pt>
                <c:pt idx="20">
                  <c:v>21</c:v>
                </c:pt>
                <c:pt idx="21">
                  <c:v>23</c:v>
                </c:pt>
                <c:pt idx="22">
                  <c:v>26</c:v>
                </c:pt>
                <c:pt idx="23">
                  <c:v>26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4D-4112-ACCC-89CAD94BBF3B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250&gt;x&gt;136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12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12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4D-4112-ACCC-89CAD94BBF3B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&lt;136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4D-4112-ACCC-89CAD94B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76200</xdr:rowOff>
    </xdr:from>
    <xdr:to>
      <xdr:col>5</xdr:col>
      <xdr:colOff>34234</xdr:colOff>
      <xdr:row>42</xdr:row>
      <xdr:rowOff>50292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90C350A-BFEC-C98B-4B3A-E60625222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27960"/>
          <a:ext cx="2853634" cy="47061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13064</xdr:colOff>
      <xdr:row>11</xdr:row>
      <xdr:rowOff>19050</xdr:rowOff>
    </xdr:from>
    <xdr:to>
      <xdr:col>12</xdr:col>
      <xdr:colOff>538844</xdr:colOff>
      <xdr:row>35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ACB8EBA-A00F-4ABE-8249-3568A0E623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609599</xdr:colOff>
      <xdr:row>2</xdr:row>
      <xdr:rowOff>7256</xdr:rowOff>
    </xdr:from>
    <xdr:to>
      <xdr:col>27</xdr:col>
      <xdr:colOff>355199</xdr:colOff>
      <xdr:row>25</xdr:row>
      <xdr:rowOff>21856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3AF2AF9-A92B-449B-BB00-16349AF08F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609598</xdr:colOff>
      <xdr:row>26</xdr:row>
      <xdr:rowOff>127451</xdr:rowOff>
    </xdr:from>
    <xdr:to>
      <xdr:col>27</xdr:col>
      <xdr:colOff>355198</xdr:colOff>
      <xdr:row>49</xdr:row>
      <xdr:rowOff>142051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FFF0ADE-5683-45B3-B2CB-E835CF7E7E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2</xdr:row>
      <xdr:rowOff>0</xdr:rowOff>
    </xdr:from>
    <xdr:to>
      <xdr:col>42</xdr:col>
      <xdr:colOff>355200</xdr:colOff>
      <xdr:row>27</xdr:row>
      <xdr:rowOff>165100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35E45A5-2F0D-4EF9-B8E3-E3F3F51F16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68580</xdr:colOff>
      <xdr:row>22</xdr:row>
      <xdr:rowOff>129540</xdr:rowOff>
    </xdr:from>
    <xdr:to>
      <xdr:col>42</xdr:col>
      <xdr:colOff>426720</xdr:colOff>
      <xdr:row>22</xdr:row>
      <xdr:rowOff>129540</xdr:rowOff>
    </xdr:to>
    <xdr:cxnSp macro="">
      <xdr:nvCxnSpPr>
        <xdr:cNvPr id="5" name="Connettore diritto 4">
          <a:extLst>
            <a:ext uri="{FF2B5EF4-FFF2-40B4-BE49-F238E27FC236}">
              <a16:creationId xmlns:a16="http://schemas.microsoft.com/office/drawing/2014/main" id="{645A2CB5-1CBA-4848-90A8-AAA655BE645A}"/>
            </a:ext>
          </a:extLst>
        </xdr:cNvPr>
        <xdr:cNvCxnSpPr/>
      </xdr:nvCxnSpPr>
      <xdr:spPr>
        <a:xfrm>
          <a:off x="18135600" y="4000500"/>
          <a:ext cx="7673340" cy="0"/>
        </a:xfrm>
        <a:prstGeom prst="line">
          <a:avLst/>
        </a:prstGeom>
        <a:ln w="1270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72390</xdr:colOff>
      <xdr:row>24</xdr:row>
      <xdr:rowOff>74930</xdr:rowOff>
    </xdr:from>
    <xdr:to>
      <xdr:col>42</xdr:col>
      <xdr:colOff>434340</xdr:colOff>
      <xdr:row>24</xdr:row>
      <xdr:rowOff>74930</xdr:rowOff>
    </xdr:to>
    <xdr:cxnSp macro="">
      <xdr:nvCxnSpPr>
        <xdr:cNvPr id="6" name="Connettore diritto 5">
          <a:extLst>
            <a:ext uri="{FF2B5EF4-FFF2-40B4-BE49-F238E27FC236}">
              <a16:creationId xmlns:a16="http://schemas.microsoft.com/office/drawing/2014/main" id="{CA7BB58D-24EE-472A-A6D0-9CB6BC689BEC}"/>
            </a:ext>
          </a:extLst>
        </xdr:cNvPr>
        <xdr:cNvCxnSpPr/>
      </xdr:nvCxnSpPr>
      <xdr:spPr>
        <a:xfrm>
          <a:off x="18139410" y="4296410"/>
          <a:ext cx="7677150" cy="0"/>
        </a:xfrm>
        <a:prstGeom prst="line">
          <a:avLst/>
        </a:prstGeom>
        <a:ln w="12700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378E9A-249E-41AA-8A21-83E41D813B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CE50EE7-AF7E-4953-8CB7-412605041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C4A224E-2CAC-4DB9-9B3B-84E3B90FA0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E75A098-1DFA-4742-B152-511ABFEFED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A0D93-ADB6-4517-8E70-5607CB5D5C06}">
  <dimension ref="A1:J15"/>
  <sheetViews>
    <sheetView workbookViewId="0">
      <selection activeCell="Q9" sqref="Q9"/>
    </sheetView>
  </sheetViews>
  <sheetFormatPr defaultRowHeight="13.8" x14ac:dyDescent="0.25"/>
  <cols>
    <col min="1" max="1" width="4.5546875" style="34" customWidth="1"/>
    <col min="2" max="2" width="9" style="34" bestFit="1" customWidth="1"/>
    <col min="3" max="3" width="9.5546875" style="34" bestFit="1" customWidth="1"/>
    <col min="4" max="5" width="9" style="34" bestFit="1" customWidth="1"/>
    <col min="6" max="6" width="9.5546875" style="34" bestFit="1" customWidth="1"/>
    <col min="7" max="7" width="9" style="34" bestFit="1" customWidth="1"/>
    <col min="8" max="16384" width="8.88671875" style="34"/>
  </cols>
  <sheetData>
    <row r="1" spans="1:10" ht="14.4" thickBot="1" x14ac:dyDescent="0.3">
      <c r="A1" s="3"/>
      <c r="B1" s="99" t="s">
        <v>4</v>
      </c>
      <c r="C1" s="100"/>
      <c r="D1" s="101"/>
      <c r="E1" s="102" t="s">
        <v>5</v>
      </c>
      <c r="F1" s="103"/>
      <c r="G1" s="104"/>
      <c r="I1" s="34" t="s">
        <v>46</v>
      </c>
    </row>
    <row r="2" spans="1:10" ht="13.8" customHeight="1" x14ac:dyDescent="0.25">
      <c r="A2" s="105" t="s">
        <v>49</v>
      </c>
      <c r="B2" s="42">
        <v>8.3000000000000007</v>
      </c>
      <c r="C2" s="42">
        <v>8.3000000000000007</v>
      </c>
      <c r="D2" s="42">
        <v>7.3</v>
      </c>
      <c r="E2" s="35">
        <v>8.3000000000000007</v>
      </c>
      <c r="F2" s="36">
        <v>8.3000000000000007</v>
      </c>
      <c r="G2" s="37">
        <v>7.3</v>
      </c>
      <c r="I2" s="38"/>
      <c r="J2" s="39" t="s">
        <v>47</v>
      </c>
    </row>
    <row r="3" spans="1:10" ht="13.8" customHeight="1" x14ac:dyDescent="0.25">
      <c r="A3" s="105"/>
      <c r="B3" s="42">
        <v>9.3000000000000007</v>
      </c>
      <c r="C3" s="42">
        <v>9.3000000000000007</v>
      </c>
      <c r="D3" s="42">
        <v>8.3000000000000007</v>
      </c>
      <c r="E3" s="41">
        <v>9.3000000000000007</v>
      </c>
      <c r="F3" s="42">
        <v>9.3000000000000007</v>
      </c>
      <c r="G3" s="43">
        <v>8.3000000000000007</v>
      </c>
      <c r="I3" s="44"/>
      <c r="J3" s="39" t="s">
        <v>48</v>
      </c>
    </row>
    <row r="4" spans="1:10" ht="13.8" customHeight="1" x14ac:dyDescent="0.25">
      <c r="A4" s="105"/>
      <c r="B4" s="42">
        <v>10.3</v>
      </c>
      <c r="C4" s="42">
        <v>10.3</v>
      </c>
      <c r="D4" s="42">
        <v>9.3000000000000007</v>
      </c>
      <c r="E4" s="41">
        <v>10.3</v>
      </c>
      <c r="F4" s="42">
        <v>10.3</v>
      </c>
      <c r="G4" s="43">
        <v>9.3000000000000007</v>
      </c>
      <c r="I4" s="45"/>
      <c r="J4" s="39" t="s">
        <v>50</v>
      </c>
    </row>
    <row r="5" spans="1:10" ht="13.8" customHeight="1" x14ac:dyDescent="0.25">
      <c r="A5" s="105"/>
      <c r="B5" s="42">
        <v>11.3</v>
      </c>
      <c r="C5" s="42">
        <v>11.3</v>
      </c>
      <c r="D5" s="42">
        <v>10.3</v>
      </c>
      <c r="E5" s="41">
        <v>11.3</v>
      </c>
      <c r="F5" s="42">
        <v>11.3</v>
      </c>
      <c r="G5" s="43">
        <v>10.3</v>
      </c>
    </row>
    <row r="6" spans="1:10" ht="13.8" customHeight="1" x14ac:dyDescent="0.25">
      <c r="A6" s="105"/>
      <c r="B6" s="42">
        <v>12.3</v>
      </c>
      <c r="C6" s="42">
        <v>12.3</v>
      </c>
      <c r="D6" s="42">
        <v>11.3</v>
      </c>
      <c r="E6" s="41">
        <v>12.3</v>
      </c>
      <c r="F6" s="42">
        <v>12.3</v>
      </c>
      <c r="G6" s="43">
        <v>11.3</v>
      </c>
    </row>
    <row r="7" spans="1:10" ht="13.8" customHeight="1" x14ac:dyDescent="0.25">
      <c r="A7" s="105"/>
      <c r="B7" s="40">
        <v>13.3</v>
      </c>
      <c r="C7" s="42">
        <v>13.3</v>
      </c>
      <c r="D7" s="42">
        <v>12.3</v>
      </c>
      <c r="E7" s="41">
        <v>13.3</v>
      </c>
      <c r="F7" s="42">
        <v>13.3</v>
      </c>
      <c r="G7" s="43">
        <v>12.3</v>
      </c>
    </row>
    <row r="8" spans="1:10" ht="13.8" customHeight="1" x14ac:dyDescent="0.25">
      <c r="A8" s="105"/>
      <c r="B8" s="40">
        <v>14.3</v>
      </c>
      <c r="C8" s="42">
        <v>14.3</v>
      </c>
      <c r="D8" s="42">
        <v>13.3</v>
      </c>
      <c r="E8" s="41">
        <v>14.3</v>
      </c>
      <c r="F8" s="42">
        <v>14.3</v>
      </c>
      <c r="G8" s="43">
        <v>13.3</v>
      </c>
    </row>
    <row r="9" spans="1:10" ht="13.8" customHeight="1" x14ac:dyDescent="0.25">
      <c r="A9" s="105"/>
      <c r="B9" s="40">
        <v>15.3</v>
      </c>
      <c r="C9" s="42">
        <v>15.3</v>
      </c>
      <c r="D9" s="42">
        <v>14.3</v>
      </c>
      <c r="E9" s="41">
        <v>15.3</v>
      </c>
      <c r="F9" s="42">
        <v>15.3</v>
      </c>
      <c r="G9" s="43">
        <v>14.3</v>
      </c>
    </row>
    <row r="10" spans="1:10" ht="13.8" customHeight="1" x14ac:dyDescent="0.25">
      <c r="A10" s="105"/>
      <c r="B10" s="40">
        <v>16.3</v>
      </c>
      <c r="C10" s="42">
        <v>16.3</v>
      </c>
      <c r="D10" s="42">
        <v>15.3</v>
      </c>
      <c r="E10" s="41">
        <v>16.3</v>
      </c>
      <c r="F10" s="42">
        <v>16.3</v>
      </c>
      <c r="G10" s="43">
        <v>15.3</v>
      </c>
    </row>
    <row r="11" spans="1:10" ht="14.4" customHeight="1" thickBot="1" x14ac:dyDescent="0.3">
      <c r="A11" s="105"/>
      <c r="B11" s="45">
        <v>17.3</v>
      </c>
      <c r="C11" s="46">
        <v>17.3</v>
      </c>
      <c r="D11" s="47">
        <v>16.3</v>
      </c>
      <c r="E11" s="45">
        <v>17.3</v>
      </c>
      <c r="F11" s="46">
        <v>17.3</v>
      </c>
      <c r="G11" s="48">
        <v>16.3</v>
      </c>
    </row>
    <row r="12" spans="1:10" ht="14.4" customHeight="1" thickBot="1" x14ac:dyDescent="0.3">
      <c r="A12" s="105"/>
      <c r="B12" s="49">
        <v>45281</v>
      </c>
      <c r="C12" s="50">
        <v>45006</v>
      </c>
      <c r="D12" s="51">
        <v>45098</v>
      </c>
      <c r="E12" s="49">
        <v>45281</v>
      </c>
      <c r="F12" s="50">
        <v>45006</v>
      </c>
      <c r="G12" s="51">
        <v>45098</v>
      </c>
    </row>
    <row r="14" spans="1:10" x14ac:dyDescent="0.25">
      <c r="A14" s="1" t="s">
        <v>15</v>
      </c>
    </row>
    <row r="15" spans="1:10" x14ac:dyDescent="0.25">
      <c r="A15" s="34" t="s">
        <v>51</v>
      </c>
    </row>
  </sheetData>
  <mergeCells count="3">
    <mergeCell ref="B1:D1"/>
    <mergeCell ref="E1:G1"/>
    <mergeCell ref="A2:A12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F5836-23D4-4B13-B7AC-4CB4535D15B7}">
  <dimension ref="A1:AH11"/>
  <sheetViews>
    <sheetView zoomScale="70" zoomScaleNormal="70" workbookViewId="0">
      <selection activeCell="P23" sqref="P23"/>
    </sheetView>
  </sheetViews>
  <sheetFormatPr defaultRowHeight="13.8" x14ac:dyDescent="0.25"/>
  <cols>
    <col min="1" max="1" width="17" style="34" customWidth="1"/>
    <col min="2" max="16384" width="8.88671875" style="34"/>
  </cols>
  <sheetData>
    <row r="1" spans="1:34" x14ac:dyDescent="0.25">
      <c r="A1" s="58" t="s">
        <v>55</v>
      </c>
      <c r="B1" s="57">
        <v>400</v>
      </c>
      <c r="C1" s="57">
        <v>410</v>
      </c>
      <c r="D1" s="57">
        <v>420</v>
      </c>
      <c r="E1" s="57">
        <v>430</v>
      </c>
      <c r="F1" s="57">
        <v>440</v>
      </c>
      <c r="G1" s="57">
        <v>450</v>
      </c>
      <c r="H1" s="57">
        <v>460</v>
      </c>
      <c r="I1" s="57">
        <v>470</v>
      </c>
      <c r="J1" s="57">
        <v>480</v>
      </c>
      <c r="K1" s="57">
        <v>490</v>
      </c>
      <c r="L1" s="57">
        <v>500</v>
      </c>
      <c r="M1" s="57">
        <v>510</v>
      </c>
      <c r="N1" s="57">
        <v>520</v>
      </c>
      <c r="O1" s="57">
        <v>530</v>
      </c>
      <c r="P1" s="57">
        <v>540</v>
      </c>
      <c r="Q1" s="57">
        <v>550</v>
      </c>
      <c r="R1" s="57">
        <v>560</v>
      </c>
      <c r="S1" s="57">
        <v>570</v>
      </c>
      <c r="T1" s="57">
        <v>580</v>
      </c>
      <c r="U1" s="57">
        <v>590</v>
      </c>
      <c r="V1" s="57">
        <v>600</v>
      </c>
      <c r="W1" s="57">
        <v>610</v>
      </c>
      <c r="X1" s="57">
        <v>620</v>
      </c>
      <c r="Y1" s="57">
        <v>630</v>
      </c>
      <c r="Z1" s="57">
        <v>640</v>
      </c>
      <c r="AA1" s="57">
        <v>650</v>
      </c>
      <c r="AB1" s="57">
        <v>660</v>
      </c>
      <c r="AC1" s="57">
        <v>670</v>
      </c>
      <c r="AD1" s="57">
        <v>680</v>
      </c>
      <c r="AE1" s="57">
        <v>690</v>
      </c>
      <c r="AF1" s="57">
        <v>700</v>
      </c>
      <c r="AG1" s="57" t="s">
        <v>54</v>
      </c>
    </row>
    <row r="2" spans="1:34" ht="15" x14ac:dyDescent="0.25">
      <c r="A2" s="52" t="s">
        <v>53</v>
      </c>
      <c r="B2" s="54">
        <v>31.92</v>
      </c>
      <c r="C2" s="54">
        <v>33.49</v>
      </c>
      <c r="D2" s="54">
        <v>34.9</v>
      </c>
      <c r="E2" s="54">
        <v>36.33</v>
      </c>
      <c r="F2" s="54">
        <v>37.57</v>
      </c>
      <c r="G2" s="54">
        <v>38.54</v>
      </c>
      <c r="H2" s="54">
        <v>39.18</v>
      </c>
      <c r="I2" s="54">
        <v>39.65</v>
      </c>
      <c r="J2" s="54">
        <v>40.47</v>
      </c>
      <c r="K2" s="54">
        <v>41.57</v>
      </c>
      <c r="L2" s="54">
        <v>42.85</v>
      </c>
      <c r="M2" s="54">
        <v>44.14</v>
      </c>
      <c r="N2" s="54">
        <v>45.38</v>
      </c>
      <c r="O2" s="54">
        <v>46.48</v>
      </c>
      <c r="P2" s="54">
        <v>47.5</v>
      </c>
      <c r="Q2" s="54">
        <v>48.38</v>
      </c>
      <c r="R2" s="54">
        <v>49.13</v>
      </c>
      <c r="S2" s="54">
        <v>49.72</v>
      </c>
      <c r="T2" s="54">
        <v>50.26</v>
      </c>
      <c r="U2" s="54">
        <v>50.83</v>
      </c>
      <c r="V2" s="54">
        <v>51.54</v>
      </c>
      <c r="W2" s="54">
        <v>52.22</v>
      </c>
      <c r="X2" s="54">
        <v>52.79</v>
      </c>
      <c r="Y2" s="54">
        <v>53.26</v>
      </c>
      <c r="Z2" s="54">
        <v>53.6</v>
      </c>
      <c r="AA2" s="54">
        <v>53.94</v>
      </c>
      <c r="AB2" s="54">
        <v>54.26</v>
      </c>
      <c r="AC2" s="54">
        <v>54.87</v>
      </c>
      <c r="AD2" s="54">
        <v>55.48</v>
      </c>
      <c r="AE2" s="54">
        <v>56.05</v>
      </c>
      <c r="AF2" s="54">
        <v>56.65</v>
      </c>
      <c r="AG2" s="53">
        <v>0.16970967741935486</v>
      </c>
    </row>
    <row r="3" spans="1:34" ht="15" x14ac:dyDescent="0.25">
      <c r="A3" s="52" t="s">
        <v>56</v>
      </c>
      <c r="B3" s="54">
        <v>37.950000000000003</v>
      </c>
      <c r="C3" s="54">
        <v>51.21</v>
      </c>
      <c r="D3" s="54">
        <v>55.75</v>
      </c>
      <c r="E3" s="54">
        <v>56.36</v>
      </c>
      <c r="F3" s="54">
        <v>56.64</v>
      </c>
      <c r="G3" s="54">
        <v>56.87</v>
      </c>
      <c r="H3" s="54">
        <v>56.94</v>
      </c>
      <c r="I3" s="54">
        <v>56.93</v>
      </c>
      <c r="J3" s="54">
        <v>56.79</v>
      </c>
      <c r="K3" s="54">
        <v>56.65</v>
      </c>
      <c r="L3" s="54">
        <v>56.34</v>
      </c>
      <c r="M3" s="54">
        <v>56.04</v>
      </c>
      <c r="N3" s="54">
        <v>55.72</v>
      </c>
      <c r="O3" s="54">
        <v>55.37</v>
      </c>
      <c r="P3" s="54">
        <v>54.96</v>
      </c>
      <c r="Q3" s="54">
        <v>54.46</v>
      </c>
      <c r="R3" s="54">
        <v>53.85</v>
      </c>
      <c r="S3" s="54">
        <v>53.18</v>
      </c>
      <c r="T3" s="54">
        <v>52.3</v>
      </c>
      <c r="U3" s="54">
        <v>51.1</v>
      </c>
      <c r="V3" s="54">
        <v>49.72</v>
      </c>
      <c r="W3" s="54">
        <v>48.51</v>
      </c>
      <c r="X3" s="54">
        <v>47.67</v>
      </c>
      <c r="Y3" s="54">
        <v>47.18</v>
      </c>
      <c r="Z3" s="54">
        <v>46.55</v>
      </c>
      <c r="AA3" s="54">
        <v>46.12</v>
      </c>
      <c r="AB3" s="54">
        <v>45.97</v>
      </c>
      <c r="AC3" s="54">
        <v>46.21</v>
      </c>
      <c r="AD3" s="54">
        <v>46.57</v>
      </c>
      <c r="AE3" s="54">
        <v>46.87</v>
      </c>
      <c r="AF3" s="54">
        <v>46.98</v>
      </c>
      <c r="AG3" s="53">
        <v>0.14519032258064515</v>
      </c>
    </row>
    <row r="4" spans="1:34" ht="15" x14ac:dyDescent="0.25">
      <c r="A4" s="52" t="s">
        <v>57</v>
      </c>
      <c r="B4" s="54">
        <v>36.49</v>
      </c>
      <c r="C4" s="54">
        <v>37.630000000000003</v>
      </c>
      <c r="D4" s="54">
        <v>38.58</v>
      </c>
      <c r="E4" s="54">
        <v>39.53</v>
      </c>
      <c r="F4" s="54">
        <v>40.450000000000003</v>
      </c>
      <c r="G4" s="54">
        <v>41.23</v>
      </c>
      <c r="H4" s="54">
        <v>41.9</v>
      </c>
      <c r="I4" s="54">
        <v>42.46</v>
      </c>
      <c r="J4" s="54">
        <v>43.07</v>
      </c>
      <c r="K4" s="54">
        <v>43.71</v>
      </c>
      <c r="L4" s="54">
        <v>44.31</v>
      </c>
      <c r="M4" s="54">
        <v>44.9</v>
      </c>
      <c r="N4" s="54">
        <v>45.47</v>
      </c>
      <c r="O4" s="54">
        <v>45.94</v>
      </c>
      <c r="P4" s="54">
        <v>46.4</v>
      </c>
      <c r="Q4" s="54">
        <v>46.78</v>
      </c>
      <c r="R4" s="54">
        <v>47.11</v>
      </c>
      <c r="S4" s="54">
        <v>47.42</v>
      </c>
      <c r="T4" s="54">
        <v>47.67</v>
      </c>
      <c r="U4" s="54">
        <v>47.87</v>
      </c>
      <c r="V4" s="54">
        <v>48.03</v>
      </c>
      <c r="W4" s="54">
        <v>48.19</v>
      </c>
      <c r="X4" s="54">
        <v>48.28</v>
      </c>
      <c r="Y4" s="54">
        <v>48.44</v>
      </c>
      <c r="Z4" s="54">
        <v>48.51</v>
      </c>
      <c r="AA4" s="54">
        <v>48.64</v>
      </c>
      <c r="AB4" s="54">
        <v>48.74</v>
      </c>
      <c r="AC4" s="54">
        <v>48.87</v>
      </c>
      <c r="AD4" s="54">
        <v>48.97</v>
      </c>
      <c r="AE4" s="54">
        <v>49.05</v>
      </c>
      <c r="AF4" s="54">
        <v>49.08</v>
      </c>
      <c r="AG4" s="53">
        <v>0.54068387096774184</v>
      </c>
    </row>
    <row r="5" spans="1:34" ht="15" x14ac:dyDescent="0.25">
      <c r="A5" s="52" t="s">
        <v>52</v>
      </c>
      <c r="B5" s="54">
        <v>30.95</v>
      </c>
      <c r="C5" s="54">
        <v>41.35</v>
      </c>
      <c r="D5" s="54">
        <v>45.23</v>
      </c>
      <c r="E5" s="54">
        <v>47.24</v>
      </c>
      <c r="F5" s="54">
        <v>49.78</v>
      </c>
      <c r="G5" s="54">
        <v>51.84</v>
      </c>
      <c r="H5" s="54">
        <v>52.61</v>
      </c>
      <c r="I5" s="54">
        <v>52.98</v>
      </c>
      <c r="J5" s="54">
        <v>53.51</v>
      </c>
      <c r="K5" s="54">
        <v>54.5</v>
      </c>
      <c r="L5" s="54">
        <v>56.03</v>
      </c>
      <c r="M5" s="54">
        <v>58.04</v>
      </c>
      <c r="N5" s="54">
        <v>60.38</v>
      </c>
      <c r="O5" s="54">
        <v>62.7</v>
      </c>
      <c r="P5" s="54">
        <v>64.84</v>
      </c>
      <c r="Q5" s="54">
        <v>66.319999999999993</v>
      </c>
      <c r="R5" s="54">
        <v>67.17</v>
      </c>
      <c r="S5" s="54">
        <v>67.599999999999994</v>
      </c>
      <c r="T5" s="54">
        <v>67.680000000000007</v>
      </c>
      <c r="U5" s="54">
        <v>67.56</v>
      </c>
      <c r="V5" s="54">
        <v>67.41</v>
      </c>
      <c r="W5" s="54">
        <v>67.209999999999994</v>
      </c>
      <c r="X5" s="54">
        <v>66.98</v>
      </c>
      <c r="Y5" s="54">
        <v>66.81</v>
      </c>
      <c r="Z5" s="54">
        <v>66.58</v>
      </c>
      <c r="AA5" s="54">
        <v>66.400000000000006</v>
      </c>
      <c r="AB5" s="54">
        <v>66.23</v>
      </c>
      <c r="AC5" s="54">
        <v>66.09</v>
      </c>
      <c r="AD5" s="54">
        <v>65.94</v>
      </c>
      <c r="AE5" s="54">
        <v>65.87</v>
      </c>
      <c r="AF5" s="54">
        <v>65.709999999999994</v>
      </c>
      <c r="AG5" s="53">
        <v>0.87554193548387116</v>
      </c>
    </row>
    <row r="6" spans="1:34" ht="15" x14ac:dyDescent="0.25">
      <c r="A6" s="52" t="s">
        <v>58</v>
      </c>
      <c r="B6" s="54">
        <v>28.86</v>
      </c>
      <c r="C6" s="54">
        <v>51.57</v>
      </c>
      <c r="D6" s="54">
        <v>67.78</v>
      </c>
      <c r="E6" s="54">
        <v>71.58</v>
      </c>
      <c r="F6" s="54">
        <v>71.86</v>
      </c>
      <c r="G6" s="54">
        <v>72.22</v>
      </c>
      <c r="H6" s="54">
        <v>72.59</v>
      </c>
      <c r="I6" s="54">
        <v>73.2</v>
      </c>
      <c r="J6" s="54">
        <v>74</v>
      </c>
      <c r="K6" s="54">
        <v>74.650000000000006</v>
      </c>
      <c r="L6" s="54">
        <v>75.459999999999994</v>
      </c>
      <c r="M6" s="54">
        <v>76.7</v>
      </c>
      <c r="N6" s="54">
        <v>78.12</v>
      </c>
      <c r="O6" s="54">
        <v>79.22</v>
      </c>
      <c r="P6" s="54">
        <v>79.88</v>
      </c>
      <c r="Q6" s="54">
        <v>80.13</v>
      </c>
      <c r="R6" s="54">
        <v>80.17</v>
      </c>
      <c r="S6" s="54">
        <v>80.14</v>
      </c>
      <c r="T6" s="54">
        <v>80.010000000000005</v>
      </c>
      <c r="U6" s="54">
        <v>79.83</v>
      </c>
      <c r="V6" s="54">
        <v>79.680000000000007</v>
      </c>
      <c r="W6" s="54">
        <v>79.52</v>
      </c>
      <c r="X6" s="54">
        <v>79.36</v>
      </c>
      <c r="Y6" s="54">
        <v>79.28</v>
      </c>
      <c r="Z6" s="54">
        <v>79.180000000000007</v>
      </c>
      <c r="AA6" s="54">
        <v>79.13</v>
      </c>
      <c r="AB6" s="54">
        <v>79.040000000000006</v>
      </c>
      <c r="AC6" s="54">
        <v>78.91</v>
      </c>
      <c r="AD6" s="54">
        <v>78.790000000000006</v>
      </c>
      <c r="AE6" s="54">
        <v>78.72</v>
      </c>
      <c r="AF6" s="54">
        <v>78.53</v>
      </c>
      <c r="AG6" s="53">
        <v>0.34382258064516114</v>
      </c>
    </row>
    <row r="7" spans="1:34" ht="15" x14ac:dyDescent="0.25">
      <c r="A7" s="56" t="s">
        <v>59</v>
      </c>
      <c r="B7" s="39">
        <v>34.159999999999997</v>
      </c>
      <c r="C7" s="39">
        <v>58.25</v>
      </c>
      <c r="D7" s="39">
        <v>75.650000000000006</v>
      </c>
      <c r="E7" s="39">
        <v>80.599999999999994</v>
      </c>
      <c r="F7" s="39">
        <v>81.62</v>
      </c>
      <c r="G7" s="39">
        <v>82.26</v>
      </c>
      <c r="H7" s="39">
        <v>82.47</v>
      </c>
      <c r="I7" s="39">
        <v>82.5</v>
      </c>
      <c r="J7" s="39">
        <v>82.35</v>
      </c>
      <c r="K7" s="39">
        <v>82.11</v>
      </c>
      <c r="L7" s="39">
        <v>81.540000000000006</v>
      </c>
      <c r="M7" s="39">
        <v>80.81</v>
      </c>
      <c r="N7" s="39">
        <v>79.650000000000006</v>
      </c>
      <c r="O7" s="39">
        <v>78.61</v>
      </c>
      <c r="P7" s="39">
        <v>78.09</v>
      </c>
      <c r="Q7" s="39">
        <v>77.739999999999995</v>
      </c>
      <c r="R7" s="39">
        <v>77.2</v>
      </c>
      <c r="S7" s="39">
        <v>77.05</v>
      </c>
      <c r="T7" s="39">
        <v>77.47</v>
      </c>
      <c r="U7" s="39">
        <v>78.08</v>
      </c>
      <c r="V7" s="39">
        <v>78.45</v>
      </c>
      <c r="W7" s="39">
        <v>78.45</v>
      </c>
      <c r="X7" s="39">
        <v>78.180000000000007</v>
      </c>
      <c r="Y7" s="39">
        <v>78.39</v>
      </c>
      <c r="Z7" s="39">
        <v>79.02</v>
      </c>
      <c r="AA7" s="39">
        <v>79.989999999999995</v>
      </c>
      <c r="AB7" s="39">
        <v>80.69</v>
      </c>
      <c r="AC7" s="39">
        <v>81.349999999999994</v>
      </c>
      <c r="AD7" s="39">
        <v>81.790000000000006</v>
      </c>
      <c r="AE7" s="39">
        <v>82.17</v>
      </c>
      <c r="AF7" s="39">
        <v>82.39</v>
      </c>
      <c r="AG7" s="39">
        <v>0.26025161290322585</v>
      </c>
      <c r="AH7" s="55"/>
    </row>
    <row r="8" spans="1:34" ht="15" x14ac:dyDescent="0.25">
      <c r="A8" s="52" t="s">
        <v>60</v>
      </c>
      <c r="B8" s="54">
        <v>26.04</v>
      </c>
      <c r="C8" s="54">
        <v>35.950000000000003</v>
      </c>
      <c r="D8" s="54">
        <v>39.729999999999997</v>
      </c>
      <c r="E8" s="54">
        <v>41.09</v>
      </c>
      <c r="F8" s="54">
        <v>42.85</v>
      </c>
      <c r="G8" s="54">
        <v>44.33</v>
      </c>
      <c r="H8" s="54">
        <v>44.82</v>
      </c>
      <c r="I8" s="54">
        <v>45.03</v>
      </c>
      <c r="J8" s="54">
        <v>45.37</v>
      </c>
      <c r="K8" s="54">
        <v>46.08</v>
      </c>
      <c r="L8" s="54">
        <v>47.28</v>
      </c>
      <c r="M8" s="54">
        <v>48.87</v>
      </c>
      <c r="N8" s="54">
        <v>50.66</v>
      </c>
      <c r="O8" s="54">
        <v>52.5</v>
      </c>
      <c r="P8" s="54">
        <v>54.31</v>
      </c>
      <c r="Q8" s="54">
        <v>55.95</v>
      </c>
      <c r="R8" s="54">
        <v>57.68</v>
      </c>
      <c r="S8" s="54">
        <v>59.4</v>
      </c>
      <c r="T8" s="54">
        <v>60.74</v>
      </c>
      <c r="U8" s="54">
        <v>61.55</v>
      </c>
      <c r="V8" s="54">
        <v>61.95</v>
      </c>
      <c r="W8" s="54">
        <v>62.09</v>
      </c>
      <c r="X8" s="54">
        <v>62.11</v>
      </c>
      <c r="Y8" s="54">
        <v>62.1</v>
      </c>
      <c r="Z8" s="54">
        <v>62.08</v>
      </c>
      <c r="AA8" s="54">
        <v>62.14</v>
      </c>
      <c r="AB8" s="54">
        <v>62.16</v>
      </c>
      <c r="AC8" s="54">
        <v>62.29</v>
      </c>
      <c r="AD8" s="54">
        <v>62.43</v>
      </c>
      <c r="AE8" s="54">
        <v>62.55</v>
      </c>
      <c r="AF8" s="54">
        <v>62.67</v>
      </c>
      <c r="AG8" s="53">
        <v>0.14235806451612903</v>
      </c>
    </row>
    <row r="9" spans="1:34" ht="15" x14ac:dyDescent="0.25">
      <c r="A9" s="52" t="s">
        <v>61</v>
      </c>
      <c r="B9" s="54">
        <v>8.2799999999999994</v>
      </c>
      <c r="C9" s="54">
        <v>8.44</v>
      </c>
      <c r="D9" s="54">
        <v>8.3699999999999992</v>
      </c>
      <c r="E9" s="54">
        <v>8.58</v>
      </c>
      <c r="F9" s="54">
        <v>9.0399999999999991</v>
      </c>
      <c r="G9" s="54">
        <v>9.81</v>
      </c>
      <c r="H9" s="54">
        <v>10.81</v>
      </c>
      <c r="I9" s="54">
        <v>12.19</v>
      </c>
      <c r="J9" s="54">
        <v>14.75</v>
      </c>
      <c r="K9" s="54">
        <v>18.36</v>
      </c>
      <c r="L9" s="54">
        <v>23.47</v>
      </c>
      <c r="M9" s="54">
        <v>28.82</v>
      </c>
      <c r="N9" s="54">
        <v>34.119999999999997</v>
      </c>
      <c r="O9" s="54">
        <v>39.380000000000003</v>
      </c>
      <c r="P9" s="54">
        <v>44.85</v>
      </c>
      <c r="Q9" s="54">
        <v>49.55</v>
      </c>
      <c r="R9" s="54">
        <v>52.87</v>
      </c>
      <c r="S9" s="54">
        <v>54.71</v>
      </c>
      <c r="T9" s="54">
        <v>55.4</v>
      </c>
      <c r="U9" s="54">
        <v>55.45</v>
      </c>
      <c r="V9" s="54">
        <v>55.21</v>
      </c>
      <c r="W9" s="54">
        <v>54.83</v>
      </c>
      <c r="X9" s="54">
        <v>54.44</v>
      </c>
      <c r="Y9" s="54">
        <v>54.16</v>
      </c>
      <c r="Z9" s="54">
        <v>53.85</v>
      </c>
      <c r="AA9" s="54">
        <v>53.69</v>
      </c>
      <c r="AB9" s="54">
        <v>53.58</v>
      </c>
      <c r="AC9" s="54">
        <v>53.6</v>
      </c>
      <c r="AD9" s="54">
        <v>53.64</v>
      </c>
      <c r="AE9" s="54">
        <v>53.8</v>
      </c>
      <c r="AF9" s="54">
        <v>53.97</v>
      </c>
      <c r="AG9" s="53">
        <v>0.25554516129032256</v>
      </c>
    </row>
    <row r="10" spans="1:34" x14ac:dyDescent="0.25">
      <c r="A10" s="52" t="s">
        <v>62</v>
      </c>
      <c r="B10" s="39">
        <v>46.23</v>
      </c>
      <c r="C10" s="39">
        <v>65.66</v>
      </c>
      <c r="D10" s="39">
        <v>74.319999999999993</v>
      </c>
      <c r="E10" s="39">
        <v>75.56</v>
      </c>
      <c r="F10" s="39">
        <v>75.84</v>
      </c>
      <c r="G10" s="39">
        <v>76.23</v>
      </c>
      <c r="H10" s="39">
        <v>76.73</v>
      </c>
      <c r="I10" s="39">
        <v>77.489999999999995</v>
      </c>
      <c r="J10" s="39">
        <v>78.31</v>
      </c>
      <c r="K10" s="39">
        <v>78.87</v>
      </c>
      <c r="L10" s="39">
        <v>79.05</v>
      </c>
      <c r="M10" s="39">
        <v>79.150000000000006</v>
      </c>
      <c r="N10" s="39">
        <v>79.11</v>
      </c>
      <c r="O10" s="39">
        <v>79.040000000000006</v>
      </c>
      <c r="P10" s="39">
        <v>78.92</v>
      </c>
      <c r="Q10" s="39">
        <v>78.73</v>
      </c>
      <c r="R10" s="39">
        <v>78.56</v>
      </c>
      <c r="S10" s="39">
        <v>78.44</v>
      </c>
      <c r="T10" s="39">
        <v>78.3</v>
      </c>
      <c r="U10" s="39">
        <v>78.14</v>
      </c>
      <c r="V10" s="39">
        <v>78.09</v>
      </c>
      <c r="W10" s="39">
        <v>78.08</v>
      </c>
      <c r="X10" s="39">
        <v>78.03</v>
      </c>
      <c r="Y10" s="39">
        <v>78.06</v>
      </c>
      <c r="Z10" s="39">
        <v>78.11</v>
      </c>
      <c r="AA10" s="39">
        <v>78.28</v>
      </c>
      <c r="AB10" s="39">
        <v>78.42</v>
      </c>
      <c r="AC10" s="39">
        <v>78.599999999999994</v>
      </c>
      <c r="AD10" s="39">
        <v>78.709999999999994</v>
      </c>
      <c r="AE10" s="39">
        <v>78.84</v>
      </c>
      <c r="AF10" s="39">
        <v>78.87</v>
      </c>
      <c r="AG10" s="39">
        <v>0.1086032258064516</v>
      </c>
    </row>
    <row r="11" spans="1:34" x14ac:dyDescent="0.25">
      <c r="A11" s="57" t="s">
        <v>63</v>
      </c>
      <c r="B11" s="34">
        <v>24.11</v>
      </c>
      <c r="C11" s="34">
        <v>30.65</v>
      </c>
      <c r="D11" s="34">
        <v>32.21</v>
      </c>
      <c r="E11" s="34">
        <v>32.159999999999997</v>
      </c>
      <c r="F11" s="34">
        <v>32.1</v>
      </c>
      <c r="G11" s="34">
        <v>32.14</v>
      </c>
      <c r="H11" s="34">
        <v>32.1</v>
      </c>
      <c r="I11" s="34">
        <v>32.159999999999997</v>
      </c>
      <c r="J11" s="34">
        <v>32.42</v>
      </c>
      <c r="K11" s="34">
        <v>32.67</v>
      </c>
      <c r="L11" s="34">
        <v>32.78</v>
      </c>
      <c r="M11" s="34">
        <v>32.770000000000003</v>
      </c>
      <c r="N11" s="34">
        <v>32.68</v>
      </c>
      <c r="O11" s="34">
        <v>32.520000000000003</v>
      </c>
      <c r="P11" s="34">
        <v>32.380000000000003</v>
      </c>
      <c r="Q11" s="34">
        <v>32.21</v>
      </c>
      <c r="R11" s="34">
        <v>32.14</v>
      </c>
      <c r="S11" s="34">
        <v>32.229999999999997</v>
      </c>
      <c r="T11" s="34">
        <v>32.42</v>
      </c>
      <c r="U11" s="34">
        <v>32.54</v>
      </c>
      <c r="V11" s="34">
        <v>32.53</v>
      </c>
      <c r="W11" s="34">
        <v>32.47</v>
      </c>
      <c r="X11" s="34">
        <v>32.46</v>
      </c>
      <c r="Y11" s="34">
        <v>32.53</v>
      </c>
      <c r="Z11" s="34">
        <v>32.659999999999997</v>
      </c>
      <c r="AA11" s="34">
        <v>32.67</v>
      </c>
      <c r="AB11" s="34">
        <v>32.65</v>
      </c>
      <c r="AC11" s="34">
        <v>32.479999999999997</v>
      </c>
      <c r="AD11" s="34">
        <v>32.26</v>
      </c>
      <c r="AE11" s="34">
        <v>32.11</v>
      </c>
      <c r="AF11" s="34">
        <v>32.04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sheetPr codeName="Foglio1"/>
  <dimension ref="A1:M609"/>
  <sheetViews>
    <sheetView zoomScale="60" zoomScaleNormal="60" workbookViewId="0">
      <selection activeCell="AD40" sqref="AD40"/>
    </sheetView>
  </sheetViews>
  <sheetFormatPr defaultRowHeight="13.8" x14ac:dyDescent="0.3"/>
  <cols>
    <col min="1" max="1" width="11.21875" style="3" bestFit="1" customWidth="1"/>
    <col min="2" max="2" width="8.88671875" style="3"/>
    <col min="3" max="3" width="10.88671875" style="8" bestFit="1" customWidth="1"/>
    <col min="4" max="4" width="14.21875" style="3" bestFit="1" customWidth="1"/>
    <col min="5" max="5" width="8.6640625" style="3" bestFit="1" customWidth="1"/>
    <col min="6" max="6" width="1.109375" style="7" customWidth="1"/>
    <col min="7" max="7" width="6.88671875" style="3" bestFit="1" customWidth="1"/>
    <col min="8" max="8" width="10.33203125" style="3" bestFit="1" customWidth="1"/>
    <col min="9" max="9" width="7.88671875" style="3" bestFit="1" customWidth="1"/>
    <col min="10" max="10" width="6.109375" style="3" bestFit="1" customWidth="1"/>
    <col min="11" max="11" width="9.5546875" style="14" bestFit="1" customWidth="1"/>
    <col min="12" max="12" width="9.44140625" style="3" bestFit="1" customWidth="1"/>
    <col min="13" max="13" width="7.6640625" style="3" bestFit="1" customWidth="1"/>
    <col min="14" max="16384" width="8.88671875" style="3"/>
  </cols>
  <sheetData>
    <row r="1" spans="1:13" ht="14.4" thickBot="1" x14ac:dyDescent="0.35">
      <c r="A1" s="1"/>
      <c r="B1" s="106" t="s">
        <v>2</v>
      </c>
      <c r="C1" s="107"/>
      <c r="D1" s="107"/>
      <c r="E1" s="108"/>
      <c r="F1" s="2"/>
      <c r="G1" s="109" t="s">
        <v>3</v>
      </c>
      <c r="H1" s="110"/>
      <c r="I1" s="110"/>
      <c r="J1" s="111"/>
      <c r="K1" s="13"/>
    </row>
    <row r="2" spans="1:13" ht="14.4" thickBot="1" x14ac:dyDescent="0.35">
      <c r="A2" s="9" t="s">
        <v>0</v>
      </c>
      <c r="B2" s="11" t="s">
        <v>8</v>
      </c>
      <c r="C2" s="70" t="s">
        <v>64</v>
      </c>
      <c r="D2" s="11" t="s">
        <v>70</v>
      </c>
      <c r="E2" s="71" t="s">
        <v>1</v>
      </c>
      <c r="F2" s="72"/>
      <c r="G2" s="73" t="s">
        <v>9</v>
      </c>
      <c r="H2" s="70" t="s">
        <v>65</v>
      </c>
      <c r="I2" s="11" t="s">
        <v>70</v>
      </c>
      <c r="J2" s="74" t="s">
        <v>1</v>
      </c>
      <c r="K2" s="11" t="s">
        <v>6</v>
      </c>
      <c r="L2" s="11" t="s">
        <v>7</v>
      </c>
      <c r="M2" s="69" t="s">
        <v>66</v>
      </c>
    </row>
    <row r="3" spans="1:13" x14ac:dyDescent="0.3">
      <c r="A3" s="4" t="s">
        <v>10</v>
      </c>
      <c r="B3" s="5">
        <v>197.1</v>
      </c>
      <c r="C3" s="6">
        <v>129</v>
      </c>
      <c r="D3" s="5">
        <v>3851</v>
      </c>
      <c r="E3" s="5">
        <v>92</v>
      </c>
      <c r="F3" s="10"/>
      <c r="G3" s="5">
        <v>426.1</v>
      </c>
      <c r="H3" s="5">
        <v>279.5</v>
      </c>
      <c r="I3" s="5">
        <v>3842</v>
      </c>
      <c r="J3" s="5">
        <v>92</v>
      </c>
      <c r="K3" s="17">
        <f>+ C3/B3</f>
        <v>0.65449010654490103</v>
      </c>
      <c r="L3" s="17">
        <f>+ H3/G3</f>
        <v>0.65594930767425486</v>
      </c>
      <c r="M3" s="18">
        <f>AVERAGE(B3,G3)</f>
        <v>311.60000000000002</v>
      </c>
    </row>
    <row r="4" spans="1:13" x14ac:dyDescent="0.3">
      <c r="A4" s="4" t="s">
        <v>16</v>
      </c>
      <c r="B4" s="5">
        <v>233.5</v>
      </c>
      <c r="C4" s="6">
        <v>154.69999999999999</v>
      </c>
      <c r="D4" s="5">
        <v>3861</v>
      </c>
      <c r="E4" s="5">
        <v>93</v>
      </c>
      <c r="F4" s="10"/>
      <c r="G4" s="6">
        <v>583.5</v>
      </c>
      <c r="H4" s="6">
        <v>389.2</v>
      </c>
      <c r="I4" s="5">
        <v>3886</v>
      </c>
      <c r="J4" s="5">
        <v>93</v>
      </c>
      <c r="K4" s="17">
        <f t="shared" ref="K4:K28" si="0">+ C4/B4</f>
        <v>0.66252676659528908</v>
      </c>
      <c r="L4" s="17">
        <f t="shared" ref="L4:L28" si="1">+ H4/G4</f>
        <v>0.66700942587832046</v>
      </c>
      <c r="M4" s="18">
        <f t="shared" ref="M4:M28" si="2">AVERAGE(B4,G4)</f>
        <v>408.5</v>
      </c>
    </row>
    <row r="5" spans="1:13" x14ac:dyDescent="0.3">
      <c r="A5" s="4" t="s">
        <v>17</v>
      </c>
      <c r="B5" s="5">
        <v>271.39999999999998</v>
      </c>
      <c r="C5" s="6">
        <v>180</v>
      </c>
      <c r="D5" s="5">
        <v>3856</v>
      </c>
      <c r="E5" s="5">
        <v>93</v>
      </c>
      <c r="F5" s="10"/>
      <c r="G5" s="5">
        <v>803.2</v>
      </c>
      <c r="H5" s="5">
        <v>541.4</v>
      </c>
      <c r="I5" s="5">
        <v>3916</v>
      </c>
      <c r="J5" s="5">
        <v>93</v>
      </c>
      <c r="K5" s="17">
        <f t="shared" si="0"/>
        <v>0.66322770817980847</v>
      </c>
      <c r="L5" s="17">
        <f t="shared" si="1"/>
        <v>0.67405378486055767</v>
      </c>
      <c r="M5" s="18">
        <f t="shared" si="2"/>
        <v>537.29999999999995</v>
      </c>
    </row>
    <row r="6" spans="1:13" x14ac:dyDescent="0.3">
      <c r="A6" s="4" t="s">
        <v>18</v>
      </c>
      <c r="B6" s="5">
        <v>275.60000000000002</v>
      </c>
      <c r="C6" s="6">
        <v>156.80000000000001</v>
      </c>
      <c r="D6" s="5">
        <v>3494</v>
      </c>
      <c r="E6" s="5">
        <v>89</v>
      </c>
      <c r="F6" s="10"/>
      <c r="G6" s="5">
        <v>1005</v>
      </c>
      <c r="H6" s="5">
        <v>679.9</v>
      </c>
      <c r="I6" s="5">
        <v>3930</v>
      </c>
      <c r="J6" s="5">
        <v>93</v>
      </c>
      <c r="K6" s="17">
        <f t="shared" si="0"/>
        <v>0.56894049346879538</v>
      </c>
      <c r="L6" s="17">
        <f t="shared" si="1"/>
        <v>0.67651741293532341</v>
      </c>
      <c r="M6" s="18">
        <f t="shared" si="2"/>
        <v>640.29999999999995</v>
      </c>
    </row>
    <row r="7" spans="1:13" x14ac:dyDescent="0.3">
      <c r="A7" s="4" t="s">
        <v>19</v>
      </c>
      <c r="B7" s="6">
        <v>265.2</v>
      </c>
      <c r="C7" s="6">
        <v>162.19999999999999</v>
      </c>
      <c r="D7" s="5">
        <v>3626</v>
      </c>
      <c r="E7" s="5">
        <v>91</v>
      </c>
      <c r="F7" s="10"/>
      <c r="G7" s="5">
        <v>911.9</v>
      </c>
      <c r="H7" s="5">
        <v>615.4</v>
      </c>
      <c r="I7" s="5">
        <v>3922</v>
      </c>
      <c r="J7" s="5">
        <v>93</v>
      </c>
      <c r="K7" s="17">
        <f t="shared" si="0"/>
        <v>0.61161387631975861</v>
      </c>
      <c r="L7" s="17">
        <f t="shared" si="1"/>
        <v>0.67485469898015138</v>
      </c>
      <c r="M7" s="18">
        <f t="shared" si="2"/>
        <v>588.54999999999995</v>
      </c>
    </row>
    <row r="8" spans="1:13" x14ac:dyDescent="0.3">
      <c r="A8" s="4" t="s">
        <v>20</v>
      </c>
      <c r="B8" s="5">
        <v>243.8</v>
      </c>
      <c r="C8" s="6">
        <v>152.5</v>
      </c>
      <c r="D8" s="5">
        <v>3697</v>
      </c>
      <c r="E8" s="5">
        <v>91</v>
      </c>
      <c r="F8" s="10"/>
      <c r="G8" s="5">
        <v>710.2</v>
      </c>
      <c r="H8" s="5">
        <v>474.6</v>
      </c>
      <c r="I8" s="5">
        <v>3895</v>
      </c>
      <c r="J8" s="5">
        <v>93</v>
      </c>
      <c r="K8" s="17">
        <f t="shared" si="0"/>
        <v>0.62551271534044295</v>
      </c>
      <c r="L8" s="17">
        <f t="shared" si="1"/>
        <v>0.66826246127851308</v>
      </c>
      <c r="M8" s="18">
        <f t="shared" si="2"/>
        <v>477</v>
      </c>
    </row>
    <row r="9" spans="1:13" x14ac:dyDescent="0.3">
      <c r="A9" s="4" t="s">
        <v>21</v>
      </c>
      <c r="B9" s="5">
        <v>240</v>
      </c>
      <c r="C9" s="6">
        <v>156.80000000000001</v>
      </c>
      <c r="D9" s="5">
        <v>3844</v>
      </c>
      <c r="E9" s="5">
        <v>92</v>
      </c>
      <c r="F9" s="10"/>
      <c r="G9" s="5">
        <v>546.79999999999995</v>
      </c>
      <c r="H9" s="5">
        <v>359.9</v>
      </c>
      <c r="I9" s="5">
        <v>3853</v>
      </c>
      <c r="J9" s="5">
        <v>92</v>
      </c>
      <c r="K9" s="17">
        <f t="shared" si="0"/>
        <v>0.65333333333333343</v>
      </c>
      <c r="L9" s="17">
        <f t="shared" si="1"/>
        <v>0.65819312362838334</v>
      </c>
      <c r="M9" s="18">
        <f t="shared" si="2"/>
        <v>393.4</v>
      </c>
    </row>
    <row r="10" spans="1:13" x14ac:dyDescent="0.3">
      <c r="A10" s="4" t="s">
        <v>22</v>
      </c>
      <c r="B10" s="15">
        <v>240.4</v>
      </c>
      <c r="C10" s="16">
        <v>144.4</v>
      </c>
      <c r="D10" s="15">
        <v>3633</v>
      </c>
      <c r="E10" s="15">
        <v>90</v>
      </c>
      <c r="F10" s="10"/>
      <c r="G10" s="15">
        <v>505.9</v>
      </c>
      <c r="H10" s="15">
        <v>334.5</v>
      </c>
      <c r="I10" s="15">
        <v>3873</v>
      </c>
      <c r="J10" s="15">
        <v>92</v>
      </c>
      <c r="K10" s="17">
        <f t="shared" si="0"/>
        <v>0.60066555740432614</v>
      </c>
      <c r="L10" s="17">
        <f t="shared" si="1"/>
        <v>0.66119786519074919</v>
      </c>
      <c r="M10" s="18">
        <f t="shared" si="2"/>
        <v>373.15</v>
      </c>
    </row>
    <row r="11" spans="1:13" x14ac:dyDescent="0.3">
      <c r="A11" s="4" t="s">
        <v>23</v>
      </c>
      <c r="B11" s="15">
        <v>372.5</v>
      </c>
      <c r="C11" s="16">
        <v>242.6</v>
      </c>
      <c r="D11" s="15">
        <v>3812</v>
      </c>
      <c r="E11" s="15">
        <v>92</v>
      </c>
      <c r="F11" s="10"/>
      <c r="G11" s="15">
        <v>794.8</v>
      </c>
      <c r="H11" s="15">
        <v>532.79999999999995</v>
      </c>
      <c r="I11" s="15">
        <v>3907</v>
      </c>
      <c r="J11" s="15">
        <v>93</v>
      </c>
      <c r="K11" s="17">
        <f t="shared" si="0"/>
        <v>0.65127516778523487</v>
      </c>
      <c r="L11" s="17">
        <f t="shared" si="1"/>
        <v>0.67035732259687975</v>
      </c>
      <c r="M11" s="18">
        <f t="shared" si="2"/>
        <v>583.65</v>
      </c>
    </row>
    <row r="12" spans="1:13" x14ac:dyDescent="0.3">
      <c r="A12" s="4" t="s">
        <v>24</v>
      </c>
      <c r="B12" s="16">
        <v>400.5</v>
      </c>
      <c r="C12" s="16">
        <v>236.1</v>
      </c>
      <c r="D12" s="15">
        <v>3573</v>
      </c>
      <c r="E12" s="15">
        <v>90</v>
      </c>
      <c r="F12" s="10"/>
      <c r="G12" s="15">
        <v>1114</v>
      </c>
      <c r="H12" s="15">
        <v>753.1</v>
      </c>
      <c r="I12" s="15">
        <v>3935</v>
      </c>
      <c r="J12" s="15">
        <v>93</v>
      </c>
      <c r="K12" s="17">
        <f t="shared" si="0"/>
        <v>0.58951310861423223</v>
      </c>
      <c r="L12" s="17">
        <f t="shared" si="1"/>
        <v>0.67603231597845603</v>
      </c>
      <c r="M12" s="18">
        <f t="shared" si="2"/>
        <v>757.25</v>
      </c>
    </row>
    <row r="13" spans="1:13" x14ac:dyDescent="0.3">
      <c r="A13" s="4" t="s">
        <v>25</v>
      </c>
      <c r="B13" s="15">
        <v>471.6</v>
      </c>
      <c r="C13" s="16">
        <v>296.39999999999998</v>
      </c>
      <c r="D13" s="15">
        <v>3628</v>
      </c>
      <c r="E13" s="15">
        <v>92</v>
      </c>
      <c r="F13" s="10"/>
      <c r="G13" s="15">
        <v>1349</v>
      </c>
      <c r="H13" s="15">
        <v>913.5</v>
      </c>
      <c r="I13" s="15">
        <v>3940</v>
      </c>
      <c r="J13" s="15">
        <v>93</v>
      </c>
      <c r="K13" s="17">
        <f t="shared" si="0"/>
        <v>0.62849872773536886</v>
      </c>
      <c r="L13" s="17">
        <f t="shared" si="1"/>
        <v>0.67716827279466274</v>
      </c>
      <c r="M13" s="18">
        <f t="shared" si="2"/>
        <v>910.3</v>
      </c>
    </row>
    <row r="14" spans="1:13" x14ac:dyDescent="0.3">
      <c r="A14" s="4" t="s">
        <v>26</v>
      </c>
      <c r="B14" s="15">
        <v>451.2</v>
      </c>
      <c r="C14" s="16">
        <v>284.2</v>
      </c>
      <c r="D14" s="15">
        <v>3701</v>
      </c>
      <c r="E14" s="15">
        <v>92</v>
      </c>
      <c r="F14" s="10"/>
      <c r="G14" s="15">
        <v>1210</v>
      </c>
      <c r="H14" s="15">
        <v>816.3</v>
      </c>
      <c r="I14" s="15">
        <v>3931</v>
      </c>
      <c r="J14" s="15">
        <v>93</v>
      </c>
      <c r="K14" s="17">
        <f t="shared" si="0"/>
        <v>0.62987588652482274</v>
      </c>
      <c r="L14" s="17">
        <f t="shared" si="1"/>
        <v>0.67462809917355371</v>
      </c>
      <c r="M14" s="18">
        <f t="shared" si="2"/>
        <v>830.6</v>
      </c>
    </row>
    <row r="15" spans="1:13" x14ac:dyDescent="0.3">
      <c r="A15" s="4" t="s">
        <v>27</v>
      </c>
      <c r="B15" s="15">
        <v>413.4</v>
      </c>
      <c r="C15" s="16">
        <v>269.3</v>
      </c>
      <c r="D15" s="15">
        <v>3813</v>
      </c>
      <c r="E15" s="15">
        <v>92</v>
      </c>
      <c r="F15" s="10"/>
      <c r="G15" s="15">
        <v>938.2</v>
      </c>
      <c r="H15" s="16">
        <v>626.5</v>
      </c>
      <c r="I15" s="15">
        <v>3901</v>
      </c>
      <c r="J15" s="15">
        <v>93</v>
      </c>
      <c r="K15" s="17">
        <f t="shared" si="0"/>
        <v>0.65142718916303832</v>
      </c>
      <c r="L15" s="17">
        <f t="shared" si="1"/>
        <v>0.66776806651033893</v>
      </c>
      <c r="M15" s="18">
        <f t="shared" si="2"/>
        <v>675.8</v>
      </c>
    </row>
    <row r="16" spans="1:13" x14ac:dyDescent="0.3">
      <c r="A16" s="4" t="s">
        <v>28</v>
      </c>
      <c r="B16" s="16">
        <v>306.39999999999998</v>
      </c>
      <c r="C16" s="16">
        <v>179.9</v>
      </c>
      <c r="D16" s="15">
        <v>3583</v>
      </c>
      <c r="E16" s="15">
        <v>90</v>
      </c>
      <c r="F16" s="10"/>
      <c r="G16" s="15">
        <v>674.5</v>
      </c>
      <c r="H16" s="15">
        <v>441.8</v>
      </c>
      <c r="I16" s="15">
        <v>3847</v>
      </c>
      <c r="J16" s="15">
        <v>92</v>
      </c>
      <c r="K16" s="17">
        <f t="shared" si="0"/>
        <v>0.58714099216710192</v>
      </c>
      <c r="L16" s="17">
        <f t="shared" si="1"/>
        <v>0.65500370644922168</v>
      </c>
      <c r="M16" s="18">
        <f t="shared" si="2"/>
        <v>490.45</v>
      </c>
    </row>
    <row r="17" spans="1:13" x14ac:dyDescent="0.3">
      <c r="A17" s="4" t="s">
        <v>29</v>
      </c>
      <c r="B17" s="5">
        <v>452.9</v>
      </c>
      <c r="C17" s="6">
        <v>288.7</v>
      </c>
      <c r="D17" s="5">
        <v>3746</v>
      </c>
      <c r="E17" s="5">
        <v>92</v>
      </c>
      <c r="F17" s="10"/>
      <c r="G17" s="5">
        <v>733.1</v>
      </c>
      <c r="H17" s="6">
        <v>490.4</v>
      </c>
      <c r="I17" s="5">
        <v>3895</v>
      </c>
      <c r="J17" s="5">
        <v>93</v>
      </c>
      <c r="K17" s="17">
        <f t="shared" si="0"/>
        <v>0.63744756016780746</v>
      </c>
      <c r="L17" s="17">
        <f t="shared" si="1"/>
        <v>0.6689401173100531</v>
      </c>
      <c r="M17" s="18">
        <f t="shared" si="2"/>
        <v>593</v>
      </c>
    </row>
    <row r="18" spans="1:13" x14ac:dyDescent="0.3">
      <c r="A18" s="4" t="s">
        <v>30</v>
      </c>
      <c r="B18" s="5">
        <v>569.6</v>
      </c>
      <c r="C18" s="6">
        <v>365.8</v>
      </c>
      <c r="D18" s="5">
        <v>3771</v>
      </c>
      <c r="E18" s="5">
        <v>92</v>
      </c>
      <c r="F18" s="10"/>
      <c r="G18" s="5">
        <v>960.6</v>
      </c>
      <c r="H18" s="6">
        <v>647.70000000000005</v>
      </c>
      <c r="I18" s="5">
        <v>3920</v>
      </c>
      <c r="J18" s="5">
        <v>93</v>
      </c>
      <c r="K18" s="17">
        <f t="shared" si="0"/>
        <v>0.6422050561797753</v>
      </c>
      <c r="L18" s="17">
        <f t="shared" si="1"/>
        <v>0.67426608369768892</v>
      </c>
      <c r="M18" s="18">
        <f t="shared" si="2"/>
        <v>765.1</v>
      </c>
    </row>
    <row r="19" spans="1:13" x14ac:dyDescent="0.3">
      <c r="A19" s="4" t="s">
        <v>31</v>
      </c>
      <c r="B19" s="6">
        <v>673.4</v>
      </c>
      <c r="C19" s="6">
        <v>408.7</v>
      </c>
      <c r="D19" s="5">
        <v>3649</v>
      </c>
      <c r="E19" s="5">
        <v>91</v>
      </c>
      <c r="F19" s="10"/>
      <c r="G19" s="5">
        <v>1188</v>
      </c>
      <c r="H19" s="5">
        <v>802.5</v>
      </c>
      <c r="I19" s="5">
        <v>3926</v>
      </c>
      <c r="J19" s="5">
        <v>93</v>
      </c>
      <c r="K19" s="17">
        <f t="shared" si="0"/>
        <v>0.60692010692010689</v>
      </c>
      <c r="L19" s="17">
        <f t="shared" si="1"/>
        <v>0.6755050505050505</v>
      </c>
      <c r="M19" s="18">
        <f t="shared" si="2"/>
        <v>930.7</v>
      </c>
    </row>
    <row r="20" spans="1:13" x14ac:dyDescent="0.3">
      <c r="A20" s="4" t="s">
        <v>32</v>
      </c>
      <c r="B20" s="5">
        <v>611.9</v>
      </c>
      <c r="C20" s="6">
        <v>368.3</v>
      </c>
      <c r="D20" s="5">
        <v>3632</v>
      </c>
      <c r="E20" s="5">
        <v>90</v>
      </c>
      <c r="F20" s="10"/>
      <c r="G20" s="5">
        <v>1158</v>
      </c>
      <c r="H20" s="5">
        <v>712.3</v>
      </c>
      <c r="I20" s="5">
        <v>3918</v>
      </c>
      <c r="J20" s="5">
        <v>93</v>
      </c>
      <c r="K20" s="17">
        <f t="shared" si="0"/>
        <v>0.6018957345971564</v>
      </c>
      <c r="L20" s="17">
        <f t="shared" si="1"/>
        <v>0.6151122625215889</v>
      </c>
      <c r="M20" s="18">
        <f t="shared" si="2"/>
        <v>884.95</v>
      </c>
    </row>
    <row r="21" spans="1:13" x14ac:dyDescent="0.3">
      <c r="A21" s="4" t="s">
        <v>33</v>
      </c>
      <c r="B21" s="6">
        <v>497.9</v>
      </c>
      <c r="C21" s="6">
        <v>297.2</v>
      </c>
      <c r="D21" s="5">
        <v>3615</v>
      </c>
      <c r="E21" s="5">
        <v>90</v>
      </c>
      <c r="F21" s="10"/>
      <c r="G21" s="5">
        <v>821.8</v>
      </c>
      <c r="H21" s="12">
        <v>622.1</v>
      </c>
      <c r="I21" s="5">
        <v>3886</v>
      </c>
      <c r="J21" s="5">
        <v>92</v>
      </c>
      <c r="K21" s="17">
        <f t="shared" si="0"/>
        <v>0.59690700943964647</v>
      </c>
      <c r="L21" s="17">
        <f t="shared" si="1"/>
        <v>0.75699683621319058</v>
      </c>
      <c r="M21" s="18">
        <f t="shared" si="2"/>
        <v>659.84999999999991</v>
      </c>
    </row>
    <row r="22" spans="1:13" x14ac:dyDescent="0.3">
      <c r="A22" s="4" t="s">
        <v>34</v>
      </c>
      <c r="B22" s="5">
        <v>384</v>
      </c>
      <c r="C22" s="6">
        <v>227.4</v>
      </c>
      <c r="D22" s="5">
        <v>3603</v>
      </c>
      <c r="E22" s="5">
        <v>90</v>
      </c>
      <c r="F22" s="10"/>
      <c r="G22" s="5">
        <v>573.70000000000005</v>
      </c>
      <c r="H22" s="5">
        <v>372</v>
      </c>
      <c r="I22" s="5">
        <v>3812</v>
      </c>
      <c r="J22" s="5">
        <v>92</v>
      </c>
      <c r="K22" s="17">
        <f t="shared" si="0"/>
        <v>0.59218749999999998</v>
      </c>
      <c r="L22" s="17">
        <f t="shared" si="1"/>
        <v>0.64842252048108762</v>
      </c>
      <c r="M22" s="18">
        <f t="shared" si="2"/>
        <v>478.85</v>
      </c>
    </row>
    <row r="23" spans="1:13" x14ac:dyDescent="0.3">
      <c r="A23" s="4" t="s">
        <v>35</v>
      </c>
      <c r="B23" s="15">
        <v>442.1</v>
      </c>
      <c r="C23" s="16">
        <v>283.2</v>
      </c>
      <c r="D23" s="15">
        <v>3760</v>
      </c>
      <c r="E23" s="15">
        <v>92</v>
      </c>
      <c r="F23" s="10"/>
      <c r="G23" s="15">
        <v>502.5</v>
      </c>
      <c r="H23" s="15">
        <v>334.2</v>
      </c>
      <c r="I23" s="15">
        <v>3869</v>
      </c>
      <c r="J23" s="15">
        <v>92</v>
      </c>
      <c r="K23" s="17">
        <f t="shared" si="0"/>
        <v>0.6405790545125537</v>
      </c>
      <c r="L23" s="17">
        <f t="shared" si="1"/>
        <v>0.66507462686567165</v>
      </c>
      <c r="M23" s="18">
        <f t="shared" si="2"/>
        <v>472.3</v>
      </c>
    </row>
    <row r="24" spans="1:13" x14ac:dyDescent="0.3">
      <c r="A24" s="4" t="s">
        <v>36</v>
      </c>
      <c r="B24" s="15">
        <v>506.7</v>
      </c>
      <c r="C24" s="16">
        <v>325.5</v>
      </c>
      <c r="D24" s="15">
        <v>3758</v>
      </c>
      <c r="E24" s="15">
        <v>92</v>
      </c>
      <c r="F24" s="10"/>
      <c r="G24" s="15">
        <v>646.79999999999995</v>
      </c>
      <c r="H24" s="15">
        <v>434.9</v>
      </c>
      <c r="I24" s="15">
        <v>3894</v>
      </c>
      <c r="J24" s="15">
        <v>93</v>
      </c>
      <c r="K24" s="17">
        <f t="shared" si="0"/>
        <v>0.64239194789816456</v>
      </c>
      <c r="L24" s="17">
        <f t="shared" si="1"/>
        <v>0.67238713667285099</v>
      </c>
      <c r="M24" s="18">
        <f t="shared" si="2"/>
        <v>576.75</v>
      </c>
    </row>
    <row r="25" spans="1:13" x14ac:dyDescent="0.3">
      <c r="A25" s="4" t="s">
        <v>37</v>
      </c>
      <c r="B25" s="16">
        <v>568.4</v>
      </c>
      <c r="C25" s="16">
        <v>351.3</v>
      </c>
      <c r="D25" s="15">
        <v>3664</v>
      </c>
      <c r="E25" s="15">
        <v>91</v>
      </c>
      <c r="F25" s="10"/>
      <c r="G25" s="15">
        <v>766</v>
      </c>
      <c r="H25" s="15">
        <v>516.5</v>
      </c>
      <c r="I25" s="15">
        <v>3902</v>
      </c>
      <c r="J25" s="15">
        <v>93</v>
      </c>
      <c r="K25" s="17">
        <f t="shared" si="0"/>
        <v>0.61805066854327939</v>
      </c>
      <c r="L25" s="17">
        <f t="shared" si="1"/>
        <v>0.67428198433420361</v>
      </c>
      <c r="M25" s="18">
        <f t="shared" si="2"/>
        <v>667.2</v>
      </c>
    </row>
    <row r="26" spans="1:13" x14ac:dyDescent="0.3">
      <c r="A26" s="4" t="s">
        <v>38</v>
      </c>
      <c r="B26" s="15">
        <v>522</v>
      </c>
      <c r="C26" s="16">
        <v>329.6</v>
      </c>
      <c r="D26" s="15">
        <v>3720</v>
      </c>
      <c r="E26" s="15">
        <v>92</v>
      </c>
      <c r="F26" s="10"/>
      <c r="G26" s="15">
        <v>689.8</v>
      </c>
      <c r="H26" s="15">
        <v>463</v>
      </c>
      <c r="I26" s="15">
        <v>3890</v>
      </c>
      <c r="J26" s="15">
        <v>93</v>
      </c>
      <c r="K26" s="17">
        <f t="shared" si="0"/>
        <v>0.63141762452107286</v>
      </c>
      <c r="L26" s="17">
        <f t="shared" si="1"/>
        <v>0.67120904610031895</v>
      </c>
      <c r="M26" s="18">
        <f t="shared" si="2"/>
        <v>605.9</v>
      </c>
    </row>
    <row r="27" spans="1:13" x14ac:dyDescent="0.3">
      <c r="A27" s="4" t="s">
        <v>39</v>
      </c>
      <c r="B27" s="15">
        <v>440.1</v>
      </c>
      <c r="C27" s="16">
        <v>276.5</v>
      </c>
      <c r="D27" s="15">
        <v>3713</v>
      </c>
      <c r="E27" s="15">
        <v>91</v>
      </c>
      <c r="F27" s="10"/>
      <c r="G27" s="15">
        <v>542.4</v>
      </c>
      <c r="H27" s="15">
        <v>360.3</v>
      </c>
      <c r="I27" s="15">
        <v>3868</v>
      </c>
      <c r="J27" s="15">
        <v>92</v>
      </c>
      <c r="K27" s="17">
        <f t="shared" si="0"/>
        <v>0.62826630311292886</v>
      </c>
      <c r="L27" s="17">
        <f t="shared" si="1"/>
        <v>0.66426991150442483</v>
      </c>
      <c r="M27" s="18">
        <f t="shared" si="2"/>
        <v>491.25</v>
      </c>
    </row>
    <row r="28" spans="1:13" x14ac:dyDescent="0.3">
      <c r="A28" s="4" t="s">
        <v>40</v>
      </c>
      <c r="B28" s="16">
        <v>365.5</v>
      </c>
      <c r="C28" s="16">
        <v>234.6</v>
      </c>
      <c r="D28" s="15">
        <v>3780</v>
      </c>
      <c r="E28" s="15">
        <v>92</v>
      </c>
      <c r="F28" s="10"/>
      <c r="G28" s="15">
        <v>411.3</v>
      </c>
      <c r="H28" s="15">
        <v>269</v>
      </c>
      <c r="I28" s="15">
        <v>3832</v>
      </c>
      <c r="J28" s="15">
        <v>32</v>
      </c>
      <c r="K28" s="17">
        <f t="shared" si="0"/>
        <v>0.64186046511627903</v>
      </c>
      <c r="L28" s="17">
        <f t="shared" si="1"/>
        <v>0.65402382689034766</v>
      </c>
      <c r="M28" s="18">
        <f t="shared" si="2"/>
        <v>388.4</v>
      </c>
    </row>
    <row r="29" spans="1:13" x14ac:dyDescent="0.3">
      <c r="A29" s="3" t="s">
        <v>45</v>
      </c>
      <c r="B29" s="78">
        <f>+ AVERAGE(B3:B28)</f>
        <v>400.65769230769223</v>
      </c>
      <c r="C29" s="79">
        <f>+ AVERAGE(C3:C28)</f>
        <v>250.0653846153846</v>
      </c>
      <c r="D29" s="78">
        <f>+ AVERAGE(D3:D28)</f>
        <v>3707.0384615384614</v>
      </c>
      <c r="E29" s="78">
        <f>+ AVERAGE(E3:E28)</f>
        <v>91.307692307692307</v>
      </c>
      <c r="F29" s="78" t="e">
        <f t="shared" ref="F29" si="3">+ AVERAGE(#REF!)</f>
        <v>#REF!</v>
      </c>
      <c r="G29" s="80">
        <f>+ AVERAGE(G3:G28)</f>
        <v>791.04230769230776</v>
      </c>
      <c r="H29" s="78">
        <f>+ AVERAGE(H3:H28)</f>
        <v>530.12692307692316</v>
      </c>
      <c r="I29" s="78">
        <f>+ AVERAGE(I3:I28)</f>
        <v>3891.9230769230771</v>
      </c>
      <c r="J29" s="78">
        <f>+ AVERAGE(J3:J28)</f>
        <v>90.34615384615384</v>
      </c>
    </row>
    <row r="30" spans="1:13" ht="14.4" thickBot="1" x14ac:dyDescent="0.35">
      <c r="C30" s="3"/>
      <c r="F30" s="3"/>
    </row>
    <row r="31" spans="1:13" ht="14.4" thickBot="1" x14ac:dyDescent="0.35">
      <c r="A31" s="19" t="s">
        <v>0</v>
      </c>
      <c r="B31" s="11" t="s">
        <v>11</v>
      </c>
      <c r="C31" s="11" t="s">
        <v>12</v>
      </c>
      <c r="D31" s="20" t="s">
        <v>13</v>
      </c>
      <c r="E31" s="21" t="s">
        <v>14</v>
      </c>
      <c r="F31" s="3"/>
    </row>
    <row r="32" spans="1:13" x14ac:dyDescent="0.3">
      <c r="A32" s="4" t="s">
        <v>10</v>
      </c>
      <c r="B32" s="5">
        <f>B3</f>
        <v>197.1</v>
      </c>
      <c r="C32" s="5">
        <f>G3</f>
        <v>426.1</v>
      </c>
      <c r="D32" s="22">
        <f>B32/C32</f>
        <v>0.46256747242431351</v>
      </c>
      <c r="E32" s="23">
        <f>K3</f>
        <v>0.65449010654490103</v>
      </c>
      <c r="F32" s="3"/>
    </row>
    <row r="33" spans="1:6" x14ac:dyDescent="0.3">
      <c r="A33" s="4" t="s">
        <v>16</v>
      </c>
      <c r="B33" s="5">
        <f t="shared" ref="B33:B57" si="4">B4</f>
        <v>233.5</v>
      </c>
      <c r="C33" s="5">
        <f t="shared" ref="C33:C57" si="5">G4</f>
        <v>583.5</v>
      </c>
      <c r="D33" s="22">
        <f t="shared" ref="D33:D47" si="6">B33/C33</f>
        <v>0.40017137960582688</v>
      </c>
      <c r="E33" s="23">
        <f t="shared" ref="E33:E47" si="7">K4</f>
        <v>0.66252676659528908</v>
      </c>
      <c r="F33" s="3"/>
    </row>
    <row r="34" spans="1:6" x14ac:dyDescent="0.3">
      <c r="A34" s="4" t="s">
        <v>17</v>
      </c>
      <c r="B34" s="5">
        <f t="shared" si="4"/>
        <v>271.39999999999998</v>
      </c>
      <c r="C34" s="5">
        <f t="shared" si="5"/>
        <v>803.2</v>
      </c>
      <c r="D34" s="22">
        <f t="shared" si="6"/>
        <v>0.33789840637450197</v>
      </c>
      <c r="E34" s="23">
        <f t="shared" si="7"/>
        <v>0.66322770817980847</v>
      </c>
      <c r="F34" s="3"/>
    </row>
    <row r="35" spans="1:6" x14ac:dyDescent="0.3">
      <c r="A35" s="4" t="s">
        <v>18</v>
      </c>
      <c r="B35" s="5">
        <f t="shared" si="4"/>
        <v>275.60000000000002</v>
      </c>
      <c r="C35" s="5">
        <f t="shared" si="5"/>
        <v>1005</v>
      </c>
      <c r="D35" s="22">
        <f t="shared" si="6"/>
        <v>0.27422885572139305</v>
      </c>
      <c r="E35" s="23">
        <f t="shared" si="7"/>
        <v>0.56894049346879538</v>
      </c>
      <c r="F35" s="3"/>
    </row>
    <row r="36" spans="1:6" x14ac:dyDescent="0.3">
      <c r="A36" s="4" t="s">
        <v>19</v>
      </c>
      <c r="B36" s="5">
        <f t="shared" si="4"/>
        <v>265.2</v>
      </c>
      <c r="C36" s="5">
        <f t="shared" si="5"/>
        <v>911.9</v>
      </c>
      <c r="D36" s="22">
        <f t="shared" si="6"/>
        <v>0.29082136199144643</v>
      </c>
      <c r="E36" s="23">
        <f t="shared" si="7"/>
        <v>0.61161387631975861</v>
      </c>
      <c r="F36" s="3"/>
    </row>
    <row r="37" spans="1:6" x14ac:dyDescent="0.3">
      <c r="A37" s="4" t="s">
        <v>20</v>
      </c>
      <c r="B37" s="5">
        <f t="shared" si="4"/>
        <v>243.8</v>
      </c>
      <c r="C37" s="5">
        <f t="shared" si="5"/>
        <v>710.2</v>
      </c>
      <c r="D37" s="22">
        <f t="shared" si="6"/>
        <v>0.34328358208955223</v>
      </c>
      <c r="E37" s="23">
        <f t="shared" si="7"/>
        <v>0.62551271534044295</v>
      </c>
      <c r="F37" s="3"/>
    </row>
    <row r="38" spans="1:6" x14ac:dyDescent="0.3">
      <c r="A38" s="4" t="s">
        <v>21</v>
      </c>
      <c r="B38" s="5">
        <f t="shared" si="4"/>
        <v>240</v>
      </c>
      <c r="C38" s="5">
        <f t="shared" si="5"/>
        <v>546.79999999999995</v>
      </c>
      <c r="D38" s="22">
        <f t="shared" si="6"/>
        <v>0.43891733723482079</v>
      </c>
      <c r="E38" s="23">
        <f t="shared" si="7"/>
        <v>0.65333333333333343</v>
      </c>
      <c r="F38" s="3"/>
    </row>
    <row r="39" spans="1:6" x14ac:dyDescent="0.3">
      <c r="A39" s="4" t="s">
        <v>22</v>
      </c>
      <c r="B39" s="15">
        <f t="shared" si="4"/>
        <v>240.4</v>
      </c>
      <c r="C39" s="15">
        <f t="shared" si="5"/>
        <v>505.9</v>
      </c>
      <c r="D39" s="22">
        <f t="shared" si="6"/>
        <v>0.47519272583514532</v>
      </c>
      <c r="E39" s="23">
        <f t="shared" si="7"/>
        <v>0.60066555740432614</v>
      </c>
      <c r="F39" s="3"/>
    </row>
    <row r="40" spans="1:6" x14ac:dyDescent="0.3">
      <c r="A40" s="4" t="s">
        <v>23</v>
      </c>
      <c r="B40" s="15">
        <f t="shared" si="4"/>
        <v>372.5</v>
      </c>
      <c r="C40" s="15">
        <f t="shared" si="5"/>
        <v>794.8</v>
      </c>
      <c r="D40" s="22">
        <f t="shared" si="6"/>
        <v>0.46867136386512331</v>
      </c>
      <c r="E40" s="23">
        <f t="shared" si="7"/>
        <v>0.65127516778523487</v>
      </c>
      <c r="F40" s="3"/>
    </row>
    <row r="41" spans="1:6" x14ac:dyDescent="0.3">
      <c r="A41" s="4" t="s">
        <v>24</v>
      </c>
      <c r="B41" s="15">
        <f t="shared" si="4"/>
        <v>400.5</v>
      </c>
      <c r="C41" s="15">
        <f t="shared" si="5"/>
        <v>1114</v>
      </c>
      <c r="D41" s="22">
        <f t="shared" si="6"/>
        <v>0.35951526032315978</v>
      </c>
      <c r="E41" s="23">
        <f t="shared" si="7"/>
        <v>0.58951310861423223</v>
      </c>
      <c r="F41" s="3"/>
    </row>
    <row r="42" spans="1:6" x14ac:dyDescent="0.3">
      <c r="A42" s="4" t="s">
        <v>25</v>
      </c>
      <c r="B42" s="15">
        <f t="shared" si="4"/>
        <v>471.6</v>
      </c>
      <c r="C42" s="15">
        <f t="shared" si="5"/>
        <v>1349</v>
      </c>
      <c r="D42" s="22">
        <f t="shared" si="6"/>
        <v>0.34959229058561897</v>
      </c>
      <c r="E42" s="23">
        <f t="shared" si="7"/>
        <v>0.62849872773536886</v>
      </c>
      <c r="F42" s="3"/>
    </row>
    <row r="43" spans="1:6" x14ac:dyDescent="0.3">
      <c r="A43" s="4" t="s">
        <v>26</v>
      </c>
      <c r="B43" s="15">
        <f t="shared" si="4"/>
        <v>451.2</v>
      </c>
      <c r="C43" s="15">
        <f t="shared" si="5"/>
        <v>1210</v>
      </c>
      <c r="D43" s="22">
        <f t="shared" si="6"/>
        <v>0.37289256198347104</v>
      </c>
      <c r="E43" s="23">
        <f t="shared" si="7"/>
        <v>0.62987588652482274</v>
      </c>
      <c r="F43" s="3"/>
    </row>
    <row r="44" spans="1:6" x14ac:dyDescent="0.3">
      <c r="A44" s="4" t="s">
        <v>27</v>
      </c>
      <c r="B44" s="15">
        <f t="shared" si="4"/>
        <v>413.4</v>
      </c>
      <c r="C44" s="15">
        <f t="shared" si="5"/>
        <v>938.2</v>
      </c>
      <c r="D44" s="22">
        <f t="shared" si="6"/>
        <v>0.44063099552334251</v>
      </c>
      <c r="E44" s="23">
        <f t="shared" si="7"/>
        <v>0.65142718916303832</v>
      </c>
      <c r="F44" s="3"/>
    </row>
    <row r="45" spans="1:6" x14ac:dyDescent="0.3">
      <c r="A45" s="4" t="s">
        <v>28</v>
      </c>
      <c r="B45" s="15">
        <f t="shared" si="4"/>
        <v>306.39999999999998</v>
      </c>
      <c r="C45" s="15">
        <f t="shared" si="5"/>
        <v>674.5</v>
      </c>
      <c r="D45" s="22">
        <f t="shared" si="6"/>
        <v>0.45426241660489247</v>
      </c>
      <c r="E45" s="23">
        <f t="shared" si="7"/>
        <v>0.58714099216710192</v>
      </c>
      <c r="F45" s="3"/>
    </row>
    <row r="46" spans="1:6" x14ac:dyDescent="0.3">
      <c r="A46" s="4" t="s">
        <v>29</v>
      </c>
      <c r="B46" s="5">
        <f t="shared" si="4"/>
        <v>452.9</v>
      </c>
      <c r="C46" s="5">
        <f t="shared" si="5"/>
        <v>733.1</v>
      </c>
      <c r="D46" s="22">
        <f t="shared" si="6"/>
        <v>0.61778747783385612</v>
      </c>
      <c r="E46" s="23">
        <f t="shared" si="7"/>
        <v>0.63744756016780746</v>
      </c>
      <c r="F46" s="3"/>
    </row>
    <row r="47" spans="1:6" x14ac:dyDescent="0.3">
      <c r="A47" s="4" t="s">
        <v>30</v>
      </c>
      <c r="B47" s="5">
        <f t="shared" si="4"/>
        <v>569.6</v>
      </c>
      <c r="C47" s="5">
        <f t="shared" si="5"/>
        <v>960.6</v>
      </c>
      <c r="D47" s="22">
        <f t="shared" si="6"/>
        <v>0.59296273162606705</v>
      </c>
      <c r="E47" s="23">
        <f t="shared" si="7"/>
        <v>0.6422050561797753</v>
      </c>
      <c r="F47" s="3"/>
    </row>
    <row r="48" spans="1:6" x14ac:dyDescent="0.3">
      <c r="A48" s="4" t="s">
        <v>31</v>
      </c>
      <c r="B48" s="5">
        <f t="shared" si="4"/>
        <v>673.4</v>
      </c>
      <c r="C48" s="5">
        <f t="shared" si="5"/>
        <v>1188</v>
      </c>
      <c r="D48" s="22">
        <f t="shared" ref="D48:D57" si="8">B48/C48</f>
        <v>0.5668350168350168</v>
      </c>
      <c r="E48" s="23">
        <f t="shared" ref="E48:E57" si="9">K19</f>
        <v>0.60692010692010689</v>
      </c>
      <c r="F48" s="3"/>
    </row>
    <row r="49" spans="1:6" x14ac:dyDescent="0.3">
      <c r="A49" s="4" t="s">
        <v>32</v>
      </c>
      <c r="B49" s="5">
        <f t="shared" si="4"/>
        <v>611.9</v>
      </c>
      <c r="C49" s="5">
        <f t="shared" si="5"/>
        <v>1158</v>
      </c>
      <c r="D49" s="22">
        <f t="shared" si="8"/>
        <v>0.52841105354058715</v>
      </c>
      <c r="E49" s="23">
        <f t="shared" si="9"/>
        <v>0.6018957345971564</v>
      </c>
      <c r="F49" s="3"/>
    </row>
    <row r="50" spans="1:6" x14ac:dyDescent="0.3">
      <c r="A50" s="4" t="s">
        <v>33</v>
      </c>
      <c r="B50" s="5">
        <f t="shared" si="4"/>
        <v>497.9</v>
      </c>
      <c r="C50" s="5">
        <f t="shared" si="5"/>
        <v>821.8</v>
      </c>
      <c r="D50" s="22">
        <f t="shared" si="8"/>
        <v>0.60586517400827455</v>
      </c>
      <c r="E50" s="23">
        <f t="shared" si="9"/>
        <v>0.59690700943964647</v>
      </c>
      <c r="F50" s="3"/>
    </row>
    <row r="51" spans="1:6" x14ac:dyDescent="0.3">
      <c r="A51" s="4" t="s">
        <v>34</v>
      </c>
      <c r="B51" s="5">
        <f t="shared" si="4"/>
        <v>384</v>
      </c>
      <c r="C51" s="5">
        <f t="shared" si="5"/>
        <v>573.70000000000005</v>
      </c>
      <c r="D51" s="22">
        <f t="shared" si="8"/>
        <v>0.66933937598047755</v>
      </c>
      <c r="E51" s="23">
        <f t="shared" si="9"/>
        <v>0.59218749999999998</v>
      </c>
      <c r="F51" s="3"/>
    </row>
    <row r="52" spans="1:6" x14ac:dyDescent="0.3">
      <c r="A52" s="4" t="s">
        <v>35</v>
      </c>
      <c r="B52" s="15">
        <f t="shared" si="4"/>
        <v>442.1</v>
      </c>
      <c r="C52" s="15">
        <f t="shared" si="5"/>
        <v>502.5</v>
      </c>
      <c r="D52" s="22">
        <f t="shared" si="8"/>
        <v>0.87980099502487563</v>
      </c>
      <c r="E52" s="23">
        <f t="shared" si="9"/>
        <v>0.6405790545125537</v>
      </c>
      <c r="F52" s="3"/>
    </row>
    <row r="53" spans="1:6" x14ac:dyDescent="0.3">
      <c r="A53" s="4" t="s">
        <v>36</v>
      </c>
      <c r="B53" s="15">
        <f t="shared" si="4"/>
        <v>506.7</v>
      </c>
      <c r="C53" s="15">
        <f t="shared" si="5"/>
        <v>646.79999999999995</v>
      </c>
      <c r="D53" s="22">
        <f t="shared" si="8"/>
        <v>0.78339517625231914</v>
      </c>
      <c r="E53" s="23">
        <f t="shared" si="9"/>
        <v>0.64239194789816456</v>
      </c>
      <c r="F53" s="3"/>
    </row>
    <row r="54" spans="1:6" x14ac:dyDescent="0.3">
      <c r="A54" s="4" t="s">
        <v>37</v>
      </c>
      <c r="B54" s="15">
        <f t="shared" si="4"/>
        <v>568.4</v>
      </c>
      <c r="C54" s="15">
        <f t="shared" si="5"/>
        <v>766</v>
      </c>
      <c r="D54" s="22">
        <f t="shared" si="8"/>
        <v>0.74203655352480413</v>
      </c>
      <c r="E54" s="23">
        <f t="shared" si="9"/>
        <v>0.61805066854327939</v>
      </c>
      <c r="F54" s="3"/>
    </row>
    <row r="55" spans="1:6" x14ac:dyDescent="0.3">
      <c r="A55" s="4" t="s">
        <v>38</v>
      </c>
      <c r="B55" s="15">
        <f t="shared" si="4"/>
        <v>522</v>
      </c>
      <c r="C55" s="15">
        <f t="shared" si="5"/>
        <v>689.8</v>
      </c>
      <c r="D55" s="22">
        <f t="shared" si="8"/>
        <v>0.75674108437228182</v>
      </c>
      <c r="E55" s="23">
        <f t="shared" si="9"/>
        <v>0.63141762452107286</v>
      </c>
      <c r="F55" s="3"/>
    </row>
    <row r="56" spans="1:6" x14ac:dyDescent="0.3">
      <c r="A56" s="4" t="s">
        <v>39</v>
      </c>
      <c r="B56" s="15">
        <f t="shared" si="4"/>
        <v>440.1</v>
      </c>
      <c r="C56" s="15">
        <f t="shared" si="5"/>
        <v>542.4</v>
      </c>
      <c r="D56" s="22">
        <f t="shared" si="8"/>
        <v>0.81139380530973459</v>
      </c>
      <c r="E56" s="23">
        <f t="shared" si="9"/>
        <v>0.62826630311292886</v>
      </c>
      <c r="F56" s="3"/>
    </row>
    <row r="57" spans="1:6" x14ac:dyDescent="0.3">
      <c r="A57" s="4" t="s">
        <v>40</v>
      </c>
      <c r="B57" s="15">
        <f t="shared" si="4"/>
        <v>365.5</v>
      </c>
      <c r="C57" s="15">
        <f t="shared" si="5"/>
        <v>411.3</v>
      </c>
      <c r="D57" s="22">
        <f t="shared" si="8"/>
        <v>0.88864575735472884</v>
      </c>
      <c r="E57" s="23">
        <f t="shared" si="9"/>
        <v>0.64186046511627903</v>
      </c>
      <c r="F57" s="3"/>
    </row>
    <row r="58" spans="1:6" x14ac:dyDescent="0.3">
      <c r="C58" s="3"/>
      <c r="D58" s="33">
        <f>+ AVERAGE(D32:D57)</f>
        <v>0.53507154660867817</v>
      </c>
      <c r="E58" s="33">
        <f>+ AVERAGE(E32:E57)</f>
        <v>0.62531425616097025</v>
      </c>
      <c r="F58" s="3"/>
    </row>
    <row r="59" spans="1:6" x14ac:dyDescent="0.3">
      <c r="C59" s="3"/>
      <c r="F59" s="3"/>
    </row>
    <row r="60" spans="1:6" x14ac:dyDescent="0.3">
      <c r="C60" s="3"/>
      <c r="F60" s="3"/>
    </row>
    <row r="61" spans="1:6" x14ac:dyDescent="0.3">
      <c r="C61" s="3"/>
      <c r="F61" s="3"/>
    </row>
    <row r="62" spans="1:6" x14ac:dyDescent="0.3">
      <c r="C62" s="3"/>
      <c r="F62" s="3"/>
    </row>
    <row r="63" spans="1:6" x14ac:dyDescent="0.3">
      <c r="C63" s="3"/>
      <c r="F63" s="3"/>
    </row>
    <row r="64" spans="1:6" x14ac:dyDescent="0.3">
      <c r="C64" s="3"/>
      <c r="F64" s="3"/>
    </row>
    <row r="65" spans="3:6" x14ac:dyDescent="0.3">
      <c r="C65" s="3"/>
      <c r="F65" s="3"/>
    </row>
    <row r="66" spans="3:6" x14ac:dyDescent="0.3">
      <c r="C66" s="3"/>
      <c r="F66" s="3"/>
    </row>
    <row r="67" spans="3:6" x14ac:dyDescent="0.3">
      <c r="C67" s="3"/>
      <c r="F67" s="3"/>
    </row>
    <row r="68" spans="3:6" x14ac:dyDescent="0.3">
      <c r="C68" s="3"/>
      <c r="F68" s="3"/>
    </row>
    <row r="69" spans="3:6" x14ac:dyDescent="0.3">
      <c r="C69" s="3"/>
      <c r="F69" s="3"/>
    </row>
    <row r="70" spans="3:6" x14ac:dyDescent="0.3">
      <c r="C70" s="3"/>
      <c r="F70" s="3"/>
    </row>
    <row r="71" spans="3:6" x14ac:dyDescent="0.3">
      <c r="C71" s="3"/>
      <c r="F71" s="3"/>
    </row>
    <row r="72" spans="3:6" x14ac:dyDescent="0.3">
      <c r="C72" s="3"/>
      <c r="F72" s="3"/>
    </row>
    <row r="73" spans="3:6" x14ac:dyDescent="0.3">
      <c r="C73" s="3"/>
      <c r="F73" s="3"/>
    </row>
    <row r="74" spans="3:6" x14ac:dyDescent="0.3">
      <c r="C74" s="3"/>
      <c r="F74" s="3"/>
    </row>
    <row r="75" spans="3:6" x14ac:dyDescent="0.3">
      <c r="C75" s="3"/>
      <c r="F75" s="3"/>
    </row>
    <row r="76" spans="3:6" x14ac:dyDescent="0.3">
      <c r="C76" s="3"/>
      <c r="F76" s="3"/>
    </row>
    <row r="77" spans="3:6" x14ac:dyDescent="0.3">
      <c r="C77" s="3"/>
      <c r="F77" s="3"/>
    </row>
    <row r="78" spans="3:6" x14ac:dyDescent="0.3">
      <c r="C78" s="3"/>
      <c r="F78" s="3"/>
    </row>
    <row r="79" spans="3:6" x14ac:dyDescent="0.3">
      <c r="C79" s="3"/>
      <c r="F79" s="3"/>
    </row>
    <row r="80" spans="3:6" x14ac:dyDescent="0.3">
      <c r="C80" s="3"/>
      <c r="F80" s="3"/>
    </row>
    <row r="81" spans="3:6" x14ac:dyDescent="0.3">
      <c r="C81" s="3"/>
      <c r="F81" s="3"/>
    </row>
    <row r="82" spans="3:6" x14ac:dyDescent="0.3">
      <c r="C82" s="3"/>
      <c r="F82" s="3"/>
    </row>
    <row r="83" spans="3:6" x14ac:dyDescent="0.3">
      <c r="C83" s="3"/>
      <c r="F83" s="3"/>
    </row>
    <row r="84" spans="3:6" x14ac:dyDescent="0.3">
      <c r="C84" s="3"/>
      <c r="F84" s="3"/>
    </row>
    <row r="85" spans="3:6" x14ac:dyDescent="0.3">
      <c r="C85" s="3"/>
      <c r="F85" s="3"/>
    </row>
    <row r="86" spans="3:6" x14ac:dyDescent="0.3">
      <c r="C86" s="3"/>
      <c r="F86" s="3"/>
    </row>
    <row r="87" spans="3:6" x14ac:dyDescent="0.3">
      <c r="C87" s="3"/>
      <c r="F87" s="3"/>
    </row>
    <row r="88" spans="3:6" x14ac:dyDescent="0.3">
      <c r="C88" s="3"/>
      <c r="F88" s="3"/>
    </row>
    <row r="89" spans="3:6" x14ac:dyDescent="0.3">
      <c r="C89" s="3"/>
      <c r="F89" s="3"/>
    </row>
    <row r="90" spans="3:6" x14ac:dyDescent="0.3">
      <c r="C90" s="3"/>
      <c r="F90" s="3"/>
    </row>
    <row r="91" spans="3:6" x14ac:dyDescent="0.3">
      <c r="C91" s="3"/>
      <c r="F91" s="3"/>
    </row>
    <row r="92" spans="3:6" x14ac:dyDescent="0.3">
      <c r="C92" s="3"/>
      <c r="F92" s="3"/>
    </row>
    <row r="93" spans="3:6" x14ac:dyDescent="0.3">
      <c r="C93" s="3"/>
      <c r="F93" s="3"/>
    </row>
    <row r="94" spans="3:6" x14ac:dyDescent="0.3">
      <c r="C94" s="3"/>
      <c r="F94" s="3"/>
    </row>
    <row r="95" spans="3:6" x14ac:dyDescent="0.3">
      <c r="C95" s="3"/>
      <c r="F95" s="3"/>
    </row>
    <row r="96" spans="3:6" x14ac:dyDescent="0.3">
      <c r="C96" s="3"/>
      <c r="F96" s="3"/>
    </row>
    <row r="97" spans="3:6" x14ac:dyDescent="0.3">
      <c r="C97" s="3"/>
      <c r="F97" s="3"/>
    </row>
    <row r="98" spans="3:6" x14ac:dyDescent="0.3">
      <c r="C98" s="3"/>
      <c r="F98" s="3"/>
    </row>
    <row r="99" spans="3:6" x14ac:dyDescent="0.3">
      <c r="C99" s="3"/>
      <c r="F99" s="3"/>
    </row>
    <row r="100" spans="3:6" x14ac:dyDescent="0.3">
      <c r="C100" s="3"/>
      <c r="F100" s="3"/>
    </row>
    <row r="101" spans="3:6" x14ac:dyDescent="0.3">
      <c r="C101" s="3"/>
      <c r="F101" s="3"/>
    </row>
    <row r="102" spans="3:6" x14ac:dyDescent="0.3">
      <c r="C102" s="3"/>
      <c r="F102" s="3"/>
    </row>
    <row r="103" spans="3:6" x14ac:dyDescent="0.3">
      <c r="C103" s="3"/>
      <c r="F103" s="3"/>
    </row>
    <row r="104" spans="3:6" x14ac:dyDescent="0.3">
      <c r="C104" s="3"/>
      <c r="F104" s="3"/>
    </row>
    <row r="105" spans="3:6" x14ac:dyDescent="0.3">
      <c r="C105" s="3"/>
      <c r="F105" s="3"/>
    </row>
    <row r="106" spans="3:6" x14ac:dyDescent="0.3">
      <c r="C106" s="3"/>
      <c r="F106" s="3"/>
    </row>
    <row r="107" spans="3:6" x14ac:dyDescent="0.3">
      <c r="C107" s="3"/>
      <c r="F107" s="3"/>
    </row>
    <row r="108" spans="3:6" x14ac:dyDescent="0.3">
      <c r="C108" s="3"/>
      <c r="F108" s="3"/>
    </row>
    <row r="109" spans="3:6" x14ac:dyDescent="0.3">
      <c r="C109" s="3"/>
      <c r="F109" s="3"/>
    </row>
    <row r="110" spans="3:6" x14ac:dyDescent="0.3">
      <c r="C110" s="3"/>
      <c r="F110" s="3"/>
    </row>
    <row r="111" spans="3:6" x14ac:dyDescent="0.3">
      <c r="C111" s="3"/>
      <c r="F111" s="3"/>
    </row>
    <row r="112" spans="3:6" x14ac:dyDescent="0.3">
      <c r="C112" s="3"/>
      <c r="F112" s="3"/>
    </row>
    <row r="113" spans="3:6" x14ac:dyDescent="0.3">
      <c r="C113" s="3"/>
      <c r="F113" s="3"/>
    </row>
    <row r="114" spans="3:6" x14ac:dyDescent="0.3">
      <c r="C114" s="3"/>
      <c r="F114" s="3"/>
    </row>
    <row r="115" spans="3:6" x14ac:dyDescent="0.3">
      <c r="C115" s="3"/>
      <c r="F115" s="3"/>
    </row>
    <row r="116" spans="3:6" x14ac:dyDescent="0.3">
      <c r="C116" s="3"/>
      <c r="F116" s="3"/>
    </row>
    <row r="117" spans="3:6" x14ac:dyDescent="0.3">
      <c r="C117" s="3"/>
      <c r="F117" s="3"/>
    </row>
    <row r="118" spans="3:6" x14ac:dyDescent="0.3">
      <c r="C118" s="3"/>
      <c r="F118" s="3"/>
    </row>
    <row r="119" spans="3:6" x14ac:dyDescent="0.3">
      <c r="C119" s="3"/>
      <c r="F119" s="3"/>
    </row>
    <row r="120" spans="3:6" x14ac:dyDescent="0.3">
      <c r="C120" s="3"/>
      <c r="F120" s="3"/>
    </row>
    <row r="121" spans="3:6" x14ac:dyDescent="0.3">
      <c r="C121" s="3"/>
      <c r="F121" s="3"/>
    </row>
    <row r="122" spans="3:6" x14ac:dyDescent="0.3">
      <c r="C122" s="3"/>
      <c r="F122" s="3"/>
    </row>
    <row r="123" spans="3:6" x14ac:dyDescent="0.3">
      <c r="C123" s="3"/>
      <c r="F123" s="3"/>
    </row>
    <row r="124" spans="3:6" x14ac:dyDescent="0.3">
      <c r="C124" s="3"/>
      <c r="F124" s="3"/>
    </row>
    <row r="125" spans="3:6" x14ac:dyDescent="0.3">
      <c r="C125" s="3"/>
      <c r="F125" s="3"/>
    </row>
    <row r="126" spans="3:6" x14ac:dyDescent="0.3">
      <c r="C126" s="3"/>
      <c r="F126" s="3"/>
    </row>
    <row r="127" spans="3:6" x14ac:dyDescent="0.3">
      <c r="C127" s="3"/>
      <c r="F127" s="3"/>
    </row>
    <row r="128" spans="3:6" x14ac:dyDescent="0.3">
      <c r="C128" s="3"/>
      <c r="F128" s="3"/>
    </row>
    <row r="129" spans="3:6" x14ac:dyDescent="0.3">
      <c r="C129" s="3"/>
      <c r="F129" s="3"/>
    </row>
    <row r="130" spans="3:6" x14ac:dyDescent="0.3">
      <c r="C130" s="3"/>
      <c r="F130" s="3"/>
    </row>
    <row r="131" spans="3:6" x14ac:dyDescent="0.3">
      <c r="C131" s="3"/>
      <c r="F131" s="3"/>
    </row>
    <row r="132" spans="3:6" x14ac:dyDescent="0.3">
      <c r="C132" s="3"/>
      <c r="F132" s="3"/>
    </row>
    <row r="133" spans="3:6" x14ac:dyDescent="0.3">
      <c r="C133" s="3"/>
      <c r="F133" s="3"/>
    </row>
    <row r="134" spans="3:6" x14ac:dyDescent="0.3">
      <c r="C134" s="3"/>
      <c r="F134" s="3"/>
    </row>
    <row r="135" spans="3:6" x14ac:dyDescent="0.3">
      <c r="C135" s="3"/>
      <c r="F135" s="3"/>
    </row>
    <row r="136" spans="3:6" x14ac:dyDescent="0.3">
      <c r="C136" s="3"/>
      <c r="F136" s="3"/>
    </row>
    <row r="137" spans="3:6" x14ac:dyDescent="0.3">
      <c r="C137" s="3"/>
      <c r="F137" s="3"/>
    </row>
    <row r="138" spans="3:6" x14ac:dyDescent="0.3">
      <c r="C138" s="3"/>
      <c r="F138" s="3"/>
    </row>
    <row r="139" spans="3:6" x14ac:dyDescent="0.3">
      <c r="C139" s="3"/>
      <c r="F139" s="3"/>
    </row>
    <row r="140" spans="3:6" x14ac:dyDescent="0.3">
      <c r="C140" s="3"/>
      <c r="F140" s="3"/>
    </row>
    <row r="141" spans="3:6" x14ac:dyDescent="0.3">
      <c r="C141" s="3"/>
      <c r="F141" s="3"/>
    </row>
    <row r="142" spans="3:6" x14ac:dyDescent="0.3">
      <c r="C142" s="3"/>
      <c r="F142" s="3"/>
    </row>
    <row r="143" spans="3:6" x14ac:dyDescent="0.3">
      <c r="C143" s="3"/>
      <c r="F143" s="3"/>
    </row>
    <row r="144" spans="3:6" x14ac:dyDescent="0.3">
      <c r="C144" s="3"/>
      <c r="F144" s="3"/>
    </row>
    <row r="145" spans="3:6" x14ac:dyDescent="0.3">
      <c r="C145" s="3"/>
      <c r="F145" s="3"/>
    </row>
    <row r="146" spans="3:6" x14ac:dyDescent="0.3">
      <c r="C146" s="3"/>
      <c r="F146" s="3"/>
    </row>
    <row r="147" spans="3:6" x14ac:dyDescent="0.3">
      <c r="C147" s="3"/>
      <c r="F147" s="3"/>
    </row>
    <row r="148" spans="3:6" x14ac:dyDescent="0.3">
      <c r="C148" s="3"/>
      <c r="F148" s="3"/>
    </row>
    <row r="149" spans="3:6" x14ac:dyDescent="0.3">
      <c r="C149" s="3"/>
      <c r="F149" s="3"/>
    </row>
    <row r="150" spans="3:6" x14ac:dyDescent="0.3">
      <c r="C150" s="3"/>
      <c r="F150" s="3"/>
    </row>
    <row r="151" spans="3:6" x14ac:dyDescent="0.3">
      <c r="C151" s="3"/>
      <c r="F151" s="3"/>
    </row>
    <row r="152" spans="3:6" x14ac:dyDescent="0.3">
      <c r="C152" s="3"/>
      <c r="F152" s="3"/>
    </row>
    <row r="153" spans="3:6" x14ac:dyDescent="0.3">
      <c r="C153" s="3"/>
      <c r="F153" s="3"/>
    </row>
    <row r="154" spans="3:6" x14ac:dyDescent="0.3">
      <c r="C154" s="3"/>
      <c r="F154" s="3"/>
    </row>
    <row r="155" spans="3:6" x14ac:dyDescent="0.3">
      <c r="C155" s="3"/>
      <c r="F155" s="3"/>
    </row>
    <row r="156" spans="3:6" x14ac:dyDescent="0.3">
      <c r="C156" s="3"/>
      <c r="F156" s="3"/>
    </row>
    <row r="157" spans="3:6" x14ac:dyDescent="0.3">
      <c r="C157" s="3"/>
      <c r="F157" s="3"/>
    </row>
    <row r="158" spans="3:6" x14ac:dyDescent="0.3">
      <c r="C158" s="3"/>
      <c r="F158" s="3"/>
    </row>
    <row r="159" spans="3:6" x14ac:dyDescent="0.3">
      <c r="C159" s="3"/>
      <c r="F159" s="3"/>
    </row>
    <row r="160" spans="3:6" x14ac:dyDescent="0.3">
      <c r="C160" s="3"/>
      <c r="F160" s="3"/>
    </row>
    <row r="161" spans="3:6" x14ac:dyDescent="0.3">
      <c r="C161" s="3"/>
      <c r="F161" s="3"/>
    </row>
    <row r="162" spans="3:6" x14ac:dyDescent="0.3">
      <c r="C162" s="3"/>
      <c r="F162" s="3"/>
    </row>
    <row r="163" spans="3:6" x14ac:dyDescent="0.3">
      <c r="C163" s="3"/>
      <c r="F163" s="3"/>
    </row>
    <row r="164" spans="3:6" x14ac:dyDescent="0.3">
      <c r="C164" s="3"/>
      <c r="F164" s="3"/>
    </row>
    <row r="165" spans="3:6" x14ac:dyDescent="0.3">
      <c r="C165" s="3"/>
      <c r="F165" s="3"/>
    </row>
    <row r="166" spans="3:6" x14ac:dyDescent="0.3">
      <c r="C166" s="3"/>
      <c r="F166" s="3"/>
    </row>
    <row r="167" spans="3:6" x14ac:dyDescent="0.3">
      <c r="C167" s="3"/>
      <c r="F167" s="3"/>
    </row>
    <row r="168" spans="3:6" x14ac:dyDescent="0.3">
      <c r="C168" s="3"/>
      <c r="F168" s="3"/>
    </row>
    <row r="169" spans="3:6" x14ac:dyDescent="0.3">
      <c r="C169" s="3"/>
      <c r="F169" s="3"/>
    </row>
    <row r="170" spans="3:6" x14ac:dyDescent="0.3">
      <c r="C170" s="3"/>
      <c r="F170" s="3"/>
    </row>
    <row r="171" spans="3:6" x14ac:dyDescent="0.3">
      <c r="C171" s="3"/>
      <c r="F171" s="3"/>
    </row>
    <row r="172" spans="3:6" x14ac:dyDescent="0.3">
      <c r="C172" s="3"/>
      <c r="F172" s="3"/>
    </row>
    <row r="173" spans="3:6" x14ac:dyDescent="0.3">
      <c r="C173" s="3"/>
      <c r="F173" s="3"/>
    </row>
    <row r="174" spans="3:6" x14ac:dyDescent="0.3">
      <c r="C174" s="3"/>
      <c r="F174" s="3"/>
    </row>
    <row r="175" spans="3:6" x14ac:dyDescent="0.3">
      <c r="C175" s="3"/>
      <c r="F175" s="3"/>
    </row>
    <row r="176" spans="3:6" x14ac:dyDescent="0.3">
      <c r="C176" s="3"/>
      <c r="F176" s="3"/>
    </row>
    <row r="177" spans="3:6" x14ac:dyDescent="0.3">
      <c r="C177" s="3"/>
      <c r="F177" s="3"/>
    </row>
    <row r="178" spans="3:6" x14ac:dyDescent="0.3">
      <c r="C178" s="3"/>
      <c r="F178" s="3"/>
    </row>
    <row r="179" spans="3:6" x14ac:dyDescent="0.3">
      <c r="C179" s="3"/>
      <c r="F179" s="3"/>
    </row>
    <row r="180" spans="3:6" x14ac:dyDescent="0.3">
      <c r="C180" s="3"/>
      <c r="F180" s="3"/>
    </row>
    <row r="181" spans="3:6" x14ac:dyDescent="0.3">
      <c r="C181" s="3"/>
      <c r="F181" s="3"/>
    </row>
    <row r="182" spans="3:6" x14ac:dyDescent="0.3">
      <c r="C182" s="3"/>
      <c r="F182" s="3"/>
    </row>
    <row r="183" spans="3:6" x14ac:dyDescent="0.3">
      <c r="C183" s="3"/>
      <c r="F183" s="3"/>
    </row>
    <row r="184" spans="3:6" x14ac:dyDescent="0.3">
      <c r="C184" s="3"/>
      <c r="F184" s="3"/>
    </row>
    <row r="185" spans="3:6" x14ac:dyDescent="0.3">
      <c r="C185" s="3"/>
      <c r="F185" s="3"/>
    </row>
    <row r="186" spans="3:6" x14ac:dyDescent="0.3">
      <c r="C186" s="3"/>
      <c r="F186" s="3"/>
    </row>
    <row r="187" spans="3:6" x14ac:dyDescent="0.3">
      <c r="C187" s="3"/>
      <c r="F187" s="3"/>
    </row>
    <row r="188" spans="3:6" x14ac:dyDescent="0.3">
      <c r="C188" s="3"/>
      <c r="F188" s="3"/>
    </row>
    <row r="189" spans="3:6" x14ac:dyDescent="0.3">
      <c r="C189" s="3"/>
      <c r="F189" s="3"/>
    </row>
    <row r="190" spans="3:6" x14ac:dyDescent="0.3">
      <c r="C190" s="3"/>
      <c r="F190" s="3"/>
    </row>
    <row r="191" spans="3:6" x14ac:dyDescent="0.3">
      <c r="C191" s="3"/>
      <c r="F191" s="3"/>
    </row>
    <row r="192" spans="3:6" x14ac:dyDescent="0.3">
      <c r="C192" s="3"/>
      <c r="F192" s="3"/>
    </row>
    <row r="193" spans="3:6" x14ac:dyDescent="0.3">
      <c r="C193" s="3"/>
      <c r="F193" s="3"/>
    </row>
    <row r="194" spans="3:6" x14ac:dyDescent="0.3">
      <c r="C194" s="3"/>
      <c r="F194" s="3"/>
    </row>
    <row r="195" spans="3:6" x14ac:dyDescent="0.3">
      <c r="C195" s="3"/>
      <c r="F195" s="3"/>
    </row>
    <row r="196" spans="3:6" x14ac:dyDescent="0.3">
      <c r="C196" s="3"/>
      <c r="F196" s="3"/>
    </row>
    <row r="197" spans="3:6" x14ac:dyDescent="0.3">
      <c r="C197" s="3"/>
      <c r="F197" s="3"/>
    </row>
    <row r="198" spans="3:6" x14ac:dyDescent="0.3">
      <c r="C198" s="3"/>
      <c r="F198" s="3"/>
    </row>
    <row r="199" spans="3:6" x14ac:dyDescent="0.3">
      <c r="C199" s="3"/>
      <c r="F199" s="3"/>
    </row>
    <row r="200" spans="3:6" x14ac:dyDescent="0.3">
      <c r="C200" s="3"/>
      <c r="F200" s="3"/>
    </row>
    <row r="201" spans="3:6" x14ac:dyDescent="0.3">
      <c r="C201" s="3"/>
      <c r="F201" s="3"/>
    </row>
    <row r="202" spans="3:6" x14ac:dyDescent="0.3">
      <c r="C202" s="3"/>
      <c r="F202" s="3"/>
    </row>
    <row r="203" spans="3:6" x14ac:dyDescent="0.3">
      <c r="C203" s="3"/>
      <c r="F203" s="3"/>
    </row>
    <row r="204" spans="3:6" x14ac:dyDescent="0.3">
      <c r="C204" s="3"/>
      <c r="F204" s="3"/>
    </row>
    <row r="205" spans="3:6" x14ac:dyDescent="0.3">
      <c r="C205" s="3"/>
      <c r="F205" s="3"/>
    </row>
    <row r="206" spans="3:6" x14ac:dyDescent="0.3">
      <c r="C206" s="3"/>
      <c r="F206" s="3"/>
    </row>
    <row r="207" spans="3:6" x14ac:dyDescent="0.3">
      <c r="C207" s="3"/>
      <c r="F207" s="3"/>
    </row>
    <row r="208" spans="3:6" x14ac:dyDescent="0.3">
      <c r="C208" s="3"/>
      <c r="F208" s="3"/>
    </row>
    <row r="209" spans="3:6" x14ac:dyDescent="0.3">
      <c r="C209" s="3"/>
      <c r="F209" s="3"/>
    </row>
    <row r="210" spans="3:6" x14ac:dyDescent="0.3">
      <c r="C210" s="3"/>
      <c r="F210" s="3"/>
    </row>
    <row r="211" spans="3:6" x14ac:dyDescent="0.3">
      <c r="C211" s="3"/>
      <c r="F211" s="3"/>
    </row>
    <row r="212" spans="3:6" x14ac:dyDescent="0.3">
      <c r="C212" s="3"/>
      <c r="F212" s="3"/>
    </row>
    <row r="213" spans="3:6" x14ac:dyDescent="0.3">
      <c r="C213" s="3"/>
      <c r="F213" s="3"/>
    </row>
    <row r="214" spans="3:6" x14ac:dyDescent="0.3">
      <c r="C214" s="3"/>
      <c r="F214" s="3"/>
    </row>
    <row r="215" spans="3:6" x14ac:dyDescent="0.3">
      <c r="C215" s="3"/>
      <c r="F215" s="3"/>
    </row>
    <row r="216" spans="3:6" x14ac:dyDescent="0.3">
      <c r="C216" s="3"/>
      <c r="F216" s="3"/>
    </row>
    <row r="217" spans="3:6" x14ac:dyDescent="0.3">
      <c r="C217" s="3"/>
      <c r="F217" s="3"/>
    </row>
    <row r="218" spans="3:6" x14ac:dyDescent="0.3">
      <c r="C218" s="3"/>
      <c r="F218" s="3"/>
    </row>
    <row r="219" spans="3:6" x14ac:dyDescent="0.3">
      <c r="C219" s="3"/>
      <c r="F219" s="3"/>
    </row>
    <row r="220" spans="3:6" x14ac:dyDescent="0.3">
      <c r="C220" s="3"/>
      <c r="F220" s="3"/>
    </row>
    <row r="221" spans="3:6" x14ac:dyDescent="0.3">
      <c r="C221" s="3"/>
      <c r="F221" s="3"/>
    </row>
    <row r="222" spans="3:6" x14ac:dyDescent="0.3">
      <c r="C222" s="3"/>
      <c r="F222" s="3"/>
    </row>
    <row r="223" spans="3:6" x14ac:dyDescent="0.3">
      <c r="C223" s="3"/>
      <c r="F223" s="3"/>
    </row>
    <row r="224" spans="3:6" x14ac:dyDescent="0.3">
      <c r="C224" s="3"/>
      <c r="F224" s="3"/>
    </row>
    <row r="225" spans="3:6" x14ac:dyDescent="0.3">
      <c r="C225" s="3"/>
      <c r="F225" s="3"/>
    </row>
    <row r="226" spans="3:6" x14ac:dyDescent="0.3">
      <c r="C226" s="3"/>
      <c r="F226" s="3"/>
    </row>
    <row r="227" spans="3:6" x14ac:dyDescent="0.3">
      <c r="C227" s="3"/>
      <c r="F227" s="3"/>
    </row>
    <row r="228" spans="3:6" x14ac:dyDescent="0.3">
      <c r="C228" s="3"/>
      <c r="F228" s="3"/>
    </row>
    <row r="229" spans="3:6" x14ac:dyDescent="0.3">
      <c r="C229" s="3"/>
      <c r="F229" s="3"/>
    </row>
    <row r="230" spans="3:6" x14ac:dyDescent="0.3">
      <c r="C230" s="3"/>
      <c r="F230" s="3"/>
    </row>
    <row r="231" spans="3:6" x14ac:dyDescent="0.3">
      <c r="C231" s="3"/>
      <c r="F231" s="3"/>
    </row>
    <row r="232" spans="3:6" x14ac:dyDescent="0.3">
      <c r="C232" s="3"/>
      <c r="F232" s="3"/>
    </row>
    <row r="233" spans="3:6" x14ac:dyDescent="0.3">
      <c r="C233" s="3"/>
      <c r="F233" s="3"/>
    </row>
    <row r="234" spans="3:6" x14ac:dyDescent="0.3">
      <c r="C234" s="3"/>
      <c r="F234" s="3"/>
    </row>
    <row r="235" spans="3:6" x14ac:dyDescent="0.3">
      <c r="C235" s="3"/>
      <c r="F235" s="3"/>
    </row>
    <row r="236" spans="3:6" x14ac:dyDescent="0.3">
      <c r="C236" s="3"/>
      <c r="F236" s="3"/>
    </row>
    <row r="237" spans="3:6" x14ac:dyDescent="0.3">
      <c r="C237" s="3"/>
      <c r="F237" s="3"/>
    </row>
    <row r="238" spans="3:6" x14ac:dyDescent="0.3">
      <c r="C238" s="3"/>
      <c r="F238" s="3"/>
    </row>
    <row r="239" spans="3:6" x14ac:dyDescent="0.3">
      <c r="C239" s="3"/>
      <c r="F239" s="3"/>
    </row>
    <row r="240" spans="3:6" x14ac:dyDescent="0.3">
      <c r="C240" s="3"/>
      <c r="F240" s="3"/>
    </row>
    <row r="241" spans="3:6" x14ac:dyDescent="0.3">
      <c r="C241" s="3"/>
      <c r="F241" s="3"/>
    </row>
    <row r="242" spans="3:6" x14ac:dyDescent="0.3">
      <c r="C242" s="3"/>
      <c r="F242" s="3"/>
    </row>
    <row r="243" spans="3:6" x14ac:dyDescent="0.3">
      <c r="C243" s="3"/>
      <c r="F243" s="3"/>
    </row>
    <row r="244" spans="3:6" x14ac:dyDescent="0.3">
      <c r="C244" s="3"/>
      <c r="F244" s="3"/>
    </row>
    <row r="245" spans="3:6" x14ac:dyDescent="0.3">
      <c r="C245" s="3"/>
      <c r="F245" s="3"/>
    </row>
    <row r="246" spans="3:6" x14ac:dyDescent="0.3">
      <c r="C246" s="3"/>
      <c r="F246" s="3"/>
    </row>
    <row r="247" spans="3:6" x14ac:dyDescent="0.3">
      <c r="C247" s="3"/>
      <c r="F247" s="3"/>
    </row>
    <row r="248" spans="3:6" x14ac:dyDescent="0.3">
      <c r="C248" s="3"/>
      <c r="F248" s="3"/>
    </row>
    <row r="249" spans="3:6" x14ac:dyDescent="0.3">
      <c r="C249" s="3"/>
      <c r="F249" s="3"/>
    </row>
    <row r="250" spans="3:6" x14ac:dyDescent="0.3">
      <c r="C250" s="3"/>
      <c r="F250" s="3"/>
    </row>
    <row r="251" spans="3:6" x14ac:dyDescent="0.3">
      <c r="C251" s="3"/>
      <c r="F251" s="3"/>
    </row>
    <row r="252" spans="3:6" x14ac:dyDescent="0.3">
      <c r="C252" s="3"/>
      <c r="F252" s="3"/>
    </row>
    <row r="253" spans="3:6" x14ac:dyDescent="0.3">
      <c r="C253" s="3"/>
      <c r="F253" s="3"/>
    </row>
    <row r="254" spans="3:6" x14ac:dyDescent="0.3">
      <c r="C254" s="3"/>
      <c r="F254" s="3"/>
    </row>
    <row r="255" spans="3:6" x14ac:dyDescent="0.3">
      <c r="C255" s="3"/>
      <c r="F255" s="3"/>
    </row>
    <row r="256" spans="3:6" x14ac:dyDescent="0.3">
      <c r="C256" s="3"/>
      <c r="F256" s="3"/>
    </row>
    <row r="257" spans="3:6" x14ac:dyDescent="0.3">
      <c r="C257" s="3"/>
      <c r="F257" s="3"/>
    </row>
    <row r="258" spans="3:6" x14ac:dyDescent="0.3">
      <c r="C258" s="3"/>
      <c r="F258" s="3"/>
    </row>
    <row r="259" spans="3:6" x14ac:dyDescent="0.3">
      <c r="C259" s="3"/>
      <c r="F259" s="3"/>
    </row>
    <row r="260" spans="3:6" x14ac:dyDescent="0.3">
      <c r="C260" s="3"/>
      <c r="F260" s="3"/>
    </row>
    <row r="261" spans="3:6" x14ac:dyDescent="0.3">
      <c r="C261" s="3"/>
      <c r="F261" s="3"/>
    </row>
    <row r="262" spans="3:6" x14ac:dyDescent="0.3">
      <c r="C262" s="3"/>
      <c r="F262" s="3"/>
    </row>
    <row r="263" spans="3:6" x14ac:dyDescent="0.3">
      <c r="C263" s="3"/>
      <c r="F263" s="3"/>
    </row>
    <row r="264" spans="3:6" x14ac:dyDescent="0.3">
      <c r="C264" s="3"/>
      <c r="F264" s="3"/>
    </row>
    <row r="265" spans="3:6" x14ac:dyDescent="0.3">
      <c r="C265" s="3"/>
      <c r="F265" s="3"/>
    </row>
    <row r="266" spans="3:6" x14ac:dyDescent="0.3">
      <c r="C266" s="3"/>
      <c r="F266" s="3"/>
    </row>
    <row r="267" spans="3:6" x14ac:dyDescent="0.3">
      <c r="C267" s="3"/>
      <c r="F267" s="3"/>
    </row>
    <row r="268" spans="3:6" x14ac:dyDescent="0.3">
      <c r="C268" s="3"/>
      <c r="F268" s="3"/>
    </row>
    <row r="269" spans="3:6" x14ac:dyDescent="0.3">
      <c r="C269" s="3"/>
      <c r="F269" s="3"/>
    </row>
    <row r="270" spans="3:6" x14ac:dyDescent="0.3">
      <c r="C270" s="3"/>
      <c r="F270" s="3"/>
    </row>
    <row r="271" spans="3:6" x14ac:dyDescent="0.3">
      <c r="C271" s="3"/>
      <c r="F271" s="3"/>
    </row>
    <row r="272" spans="3:6" x14ac:dyDescent="0.3">
      <c r="C272" s="3"/>
      <c r="F272" s="3"/>
    </row>
    <row r="273" spans="3:6" x14ac:dyDescent="0.3">
      <c r="C273" s="3"/>
      <c r="F273" s="3"/>
    </row>
    <row r="274" spans="3:6" x14ac:dyDescent="0.3">
      <c r="C274" s="3"/>
      <c r="F274" s="3"/>
    </row>
    <row r="275" spans="3:6" x14ac:dyDescent="0.3">
      <c r="C275" s="3"/>
      <c r="F275" s="3"/>
    </row>
    <row r="276" spans="3:6" x14ac:dyDescent="0.3">
      <c r="C276" s="3"/>
      <c r="F276" s="3"/>
    </row>
    <row r="277" spans="3:6" x14ac:dyDescent="0.3">
      <c r="C277" s="3"/>
      <c r="F277" s="3"/>
    </row>
    <row r="278" spans="3:6" x14ac:dyDescent="0.3">
      <c r="C278" s="3"/>
      <c r="F278" s="3"/>
    </row>
    <row r="279" spans="3:6" x14ac:dyDescent="0.3">
      <c r="C279" s="3"/>
      <c r="F279" s="3"/>
    </row>
    <row r="280" spans="3:6" x14ac:dyDescent="0.3">
      <c r="C280" s="3"/>
      <c r="F280" s="3"/>
    </row>
    <row r="281" spans="3:6" x14ac:dyDescent="0.3">
      <c r="C281" s="3"/>
      <c r="F281" s="3"/>
    </row>
    <row r="282" spans="3:6" x14ac:dyDescent="0.3">
      <c r="C282" s="3"/>
      <c r="F282" s="3"/>
    </row>
    <row r="283" spans="3:6" x14ac:dyDescent="0.3">
      <c r="C283" s="3"/>
      <c r="F283" s="3"/>
    </row>
    <row r="284" spans="3:6" x14ac:dyDescent="0.3">
      <c r="C284" s="3"/>
      <c r="F284" s="3"/>
    </row>
    <row r="285" spans="3:6" x14ac:dyDescent="0.3">
      <c r="C285" s="3"/>
      <c r="F285" s="3"/>
    </row>
    <row r="286" spans="3:6" x14ac:dyDescent="0.3">
      <c r="C286" s="3"/>
      <c r="F286" s="3"/>
    </row>
    <row r="287" spans="3:6" x14ac:dyDescent="0.3">
      <c r="C287" s="3"/>
      <c r="F287" s="3"/>
    </row>
    <row r="288" spans="3:6" x14ac:dyDescent="0.3">
      <c r="C288" s="3"/>
      <c r="F288" s="3"/>
    </row>
    <row r="289" spans="3:6" x14ac:dyDescent="0.3">
      <c r="C289" s="3"/>
      <c r="F289" s="3"/>
    </row>
    <row r="290" spans="3:6" x14ac:dyDescent="0.3">
      <c r="C290" s="3"/>
      <c r="F290" s="3"/>
    </row>
    <row r="291" spans="3:6" x14ac:dyDescent="0.3">
      <c r="C291" s="3"/>
      <c r="F291" s="3"/>
    </row>
    <row r="292" spans="3:6" x14ac:dyDescent="0.3">
      <c r="C292" s="3"/>
      <c r="F292" s="3"/>
    </row>
    <row r="293" spans="3:6" x14ac:dyDescent="0.3">
      <c r="C293" s="3"/>
      <c r="F293" s="3"/>
    </row>
    <row r="294" spans="3:6" x14ac:dyDescent="0.3">
      <c r="C294" s="3"/>
      <c r="F294" s="3"/>
    </row>
    <row r="295" spans="3:6" x14ac:dyDescent="0.3">
      <c r="C295" s="3"/>
      <c r="F295" s="3"/>
    </row>
    <row r="296" spans="3:6" x14ac:dyDescent="0.3">
      <c r="C296" s="3"/>
      <c r="F296" s="3"/>
    </row>
    <row r="297" spans="3:6" x14ac:dyDescent="0.3">
      <c r="C297" s="3"/>
      <c r="F297" s="3"/>
    </row>
    <row r="298" spans="3:6" x14ac:dyDescent="0.3">
      <c r="C298" s="3"/>
      <c r="F298" s="3"/>
    </row>
    <row r="299" spans="3:6" x14ac:dyDescent="0.3">
      <c r="C299" s="3"/>
      <c r="F299" s="3"/>
    </row>
    <row r="300" spans="3:6" x14ac:dyDescent="0.3">
      <c r="C300" s="3"/>
      <c r="F300" s="3"/>
    </row>
    <row r="301" spans="3:6" x14ac:dyDescent="0.3">
      <c r="C301" s="3"/>
      <c r="F301" s="3"/>
    </row>
    <row r="302" spans="3:6" x14ac:dyDescent="0.3">
      <c r="C302" s="3"/>
      <c r="F302" s="3"/>
    </row>
    <row r="303" spans="3:6" x14ac:dyDescent="0.3">
      <c r="C303" s="3"/>
      <c r="F303" s="3"/>
    </row>
    <row r="304" spans="3:6" x14ac:dyDescent="0.3">
      <c r="C304" s="3"/>
      <c r="F304" s="3"/>
    </row>
    <row r="305" spans="3:6" x14ac:dyDescent="0.3">
      <c r="C305" s="3"/>
      <c r="F305" s="3"/>
    </row>
    <row r="306" spans="3:6" x14ac:dyDescent="0.3">
      <c r="C306" s="3"/>
      <c r="F306" s="3"/>
    </row>
    <row r="307" spans="3:6" x14ac:dyDescent="0.3">
      <c r="C307" s="3"/>
      <c r="F307" s="3"/>
    </row>
    <row r="308" spans="3:6" x14ac:dyDescent="0.3">
      <c r="C308" s="3"/>
      <c r="F308" s="3"/>
    </row>
    <row r="309" spans="3:6" x14ac:dyDescent="0.3">
      <c r="C309" s="3"/>
      <c r="F309" s="3"/>
    </row>
    <row r="310" spans="3:6" x14ac:dyDescent="0.3">
      <c r="C310" s="3"/>
      <c r="F310" s="3"/>
    </row>
    <row r="311" spans="3:6" x14ac:dyDescent="0.3">
      <c r="C311" s="3"/>
      <c r="F311" s="3"/>
    </row>
    <row r="312" spans="3:6" x14ac:dyDescent="0.3">
      <c r="C312" s="3"/>
      <c r="F312" s="3"/>
    </row>
    <row r="313" spans="3:6" x14ac:dyDescent="0.3">
      <c r="C313" s="3"/>
      <c r="F313" s="3"/>
    </row>
    <row r="314" spans="3:6" x14ac:dyDescent="0.3">
      <c r="C314" s="3"/>
      <c r="F314" s="3"/>
    </row>
    <row r="315" spans="3:6" x14ac:dyDescent="0.3">
      <c r="C315" s="3"/>
      <c r="F315" s="3"/>
    </row>
    <row r="316" spans="3:6" x14ac:dyDescent="0.3">
      <c r="C316" s="3"/>
      <c r="F316" s="3"/>
    </row>
    <row r="317" spans="3:6" x14ac:dyDescent="0.3">
      <c r="C317" s="3"/>
      <c r="F317" s="3"/>
    </row>
    <row r="318" spans="3:6" x14ac:dyDescent="0.3">
      <c r="C318" s="3"/>
      <c r="F318" s="3"/>
    </row>
    <row r="319" spans="3:6" x14ac:dyDescent="0.3">
      <c r="C319" s="3"/>
      <c r="F319" s="3"/>
    </row>
    <row r="320" spans="3:6" x14ac:dyDescent="0.3">
      <c r="C320" s="3"/>
      <c r="F320" s="3"/>
    </row>
    <row r="321" spans="3:6" x14ac:dyDescent="0.3">
      <c r="C321" s="3"/>
      <c r="F321" s="3"/>
    </row>
    <row r="322" spans="3:6" x14ac:dyDescent="0.3">
      <c r="C322" s="3"/>
      <c r="F322" s="3"/>
    </row>
    <row r="323" spans="3:6" x14ac:dyDescent="0.3">
      <c r="C323" s="3"/>
      <c r="F323" s="3"/>
    </row>
    <row r="324" spans="3:6" x14ac:dyDescent="0.3">
      <c r="C324" s="3"/>
      <c r="F324" s="3"/>
    </row>
    <row r="325" spans="3:6" x14ac:dyDescent="0.3">
      <c r="C325" s="3"/>
      <c r="F325" s="3"/>
    </row>
    <row r="326" spans="3:6" x14ac:dyDescent="0.3">
      <c r="C326" s="3"/>
      <c r="F326" s="3"/>
    </row>
    <row r="327" spans="3:6" x14ac:dyDescent="0.3">
      <c r="C327" s="3"/>
      <c r="F327" s="3"/>
    </row>
    <row r="328" spans="3:6" x14ac:dyDescent="0.3">
      <c r="C328" s="3"/>
      <c r="F328" s="3"/>
    </row>
    <row r="329" spans="3:6" x14ac:dyDescent="0.3">
      <c r="C329" s="3"/>
      <c r="F329" s="3"/>
    </row>
    <row r="330" spans="3:6" x14ac:dyDescent="0.3">
      <c r="C330" s="3"/>
      <c r="F330" s="3"/>
    </row>
    <row r="331" spans="3:6" x14ac:dyDescent="0.3">
      <c r="C331" s="3"/>
      <c r="F331" s="3"/>
    </row>
    <row r="332" spans="3:6" x14ac:dyDescent="0.3">
      <c r="C332" s="3"/>
      <c r="F332" s="3"/>
    </row>
    <row r="333" spans="3:6" x14ac:dyDescent="0.3">
      <c r="C333" s="3"/>
      <c r="F333" s="3"/>
    </row>
    <row r="334" spans="3:6" x14ac:dyDescent="0.3">
      <c r="C334" s="3"/>
      <c r="F334" s="3"/>
    </row>
    <row r="335" spans="3:6" x14ac:dyDescent="0.3">
      <c r="C335" s="3"/>
      <c r="F335" s="3"/>
    </row>
    <row r="336" spans="3:6" x14ac:dyDescent="0.3">
      <c r="C336" s="3"/>
      <c r="F336" s="3"/>
    </row>
    <row r="337" spans="3:6" x14ac:dyDescent="0.3">
      <c r="C337" s="3"/>
      <c r="F337" s="3"/>
    </row>
    <row r="338" spans="3:6" x14ac:dyDescent="0.3">
      <c r="C338" s="3"/>
      <c r="F338" s="3"/>
    </row>
    <row r="339" spans="3:6" x14ac:dyDescent="0.3">
      <c r="C339" s="3"/>
      <c r="F339" s="3"/>
    </row>
    <row r="340" spans="3:6" x14ac:dyDescent="0.3">
      <c r="C340" s="3"/>
      <c r="F340" s="3"/>
    </row>
    <row r="341" spans="3:6" x14ac:dyDescent="0.3">
      <c r="C341" s="3"/>
      <c r="F341" s="3"/>
    </row>
    <row r="342" spans="3:6" x14ac:dyDescent="0.3">
      <c r="C342" s="3"/>
      <c r="F342" s="3"/>
    </row>
    <row r="343" spans="3:6" x14ac:dyDescent="0.3">
      <c r="C343" s="3"/>
      <c r="F343" s="3"/>
    </row>
    <row r="344" spans="3:6" x14ac:dyDescent="0.3">
      <c r="C344" s="3"/>
      <c r="F344" s="3"/>
    </row>
    <row r="345" spans="3:6" x14ac:dyDescent="0.3">
      <c r="C345" s="3"/>
      <c r="F345" s="3"/>
    </row>
    <row r="346" spans="3:6" x14ac:dyDescent="0.3">
      <c r="C346" s="3"/>
      <c r="F346" s="3"/>
    </row>
    <row r="347" spans="3:6" x14ac:dyDescent="0.3">
      <c r="C347" s="3"/>
      <c r="F347" s="3"/>
    </row>
    <row r="348" spans="3:6" x14ac:dyDescent="0.3">
      <c r="C348" s="3"/>
      <c r="F348" s="3"/>
    </row>
    <row r="349" spans="3:6" x14ac:dyDescent="0.3">
      <c r="C349" s="3"/>
      <c r="F349" s="3"/>
    </row>
    <row r="350" spans="3:6" x14ac:dyDescent="0.3">
      <c r="C350" s="3"/>
      <c r="F350" s="3"/>
    </row>
    <row r="351" spans="3:6" x14ac:dyDescent="0.3">
      <c r="C351" s="3"/>
      <c r="F351" s="3"/>
    </row>
    <row r="352" spans="3:6" x14ac:dyDescent="0.3">
      <c r="C352" s="3"/>
      <c r="F352" s="3"/>
    </row>
    <row r="353" spans="3:6" x14ac:dyDescent="0.3">
      <c r="C353" s="3"/>
      <c r="F353" s="3"/>
    </row>
    <row r="354" spans="3:6" x14ac:dyDescent="0.3">
      <c r="C354" s="3"/>
      <c r="F354" s="3"/>
    </row>
    <row r="355" spans="3:6" x14ac:dyDescent="0.3">
      <c r="C355" s="3"/>
      <c r="F355" s="3"/>
    </row>
    <row r="356" spans="3:6" x14ac:dyDescent="0.3">
      <c r="C356" s="3"/>
      <c r="F356" s="3"/>
    </row>
    <row r="357" spans="3:6" x14ac:dyDescent="0.3">
      <c r="C357" s="3"/>
      <c r="F357" s="3"/>
    </row>
    <row r="358" spans="3:6" x14ac:dyDescent="0.3">
      <c r="C358" s="3"/>
      <c r="F358" s="3"/>
    </row>
    <row r="359" spans="3:6" x14ac:dyDescent="0.3">
      <c r="C359" s="3"/>
      <c r="F359" s="3"/>
    </row>
    <row r="360" spans="3:6" x14ac:dyDescent="0.3">
      <c r="C360" s="3"/>
      <c r="F360" s="3"/>
    </row>
    <row r="361" spans="3:6" x14ac:dyDescent="0.3">
      <c r="C361" s="3"/>
      <c r="F361" s="3"/>
    </row>
    <row r="362" spans="3:6" x14ac:dyDescent="0.3">
      <c r="C362" s="3"/>
      <c r="F362" s="3"/>
    </row>
    <row r="363" spans="3:6" x14ac:dyDescent="0.3">
      <c r="C363" s="3"/>
      <c r="F363" s="3"/>
    </row>
    <row r="364" spans="3:6" x14ac:dyDescent="0.3">
      <c r="C364" s="3"/>
      <c r="F364" s="3"/>
    </row>
    <row r="365" spans="3:6" x14ac:dyDescent="0.3">
      <c r="C365" s="3"/>
      <c r="F365" s="3"/>
    </row>
    <row r="366" spans="3:6" x14ac:dyDescent="0.3">
      <c r="C366" s="3"/>
      <c r="F366" s="3"/>
    </row>
    <row r="367" spans="3:6" x14ac:dyDescent="0.3">
      <c r="C367" s="3"/>
      <c r="F367" s="3"/>
    </row>
    <row r="368" spans="3:6" x14ac:dyDescent="0.3">
      <c r="C368" s="3"/>
      <c r="F368" s="3"/>
    </row>
    <row r="369" spans="3:6" x14ac:dyDescent="0.3">
      <c r="C369" s="3"/>
      <c r="F369" s="3"/>
    </row>
    <row r="370" spans="3:6" x14ac:dyDescent="0.3">
      <c r="C370" s="3"/>
      <c r="F370" s="3"/>
    </row>
    <row r="371" spans="3:6" x14ac:dyDescent="0.3">
      <c r="C371" s="3"/>
      <c r="F371" s="3"/>
    </row>
    <row r="372" spans="3:6" x14ac:dyDescent="0.3">
      <c r="C372" s="3"/>
      <c r="F372" s="3"/>
    </row>
    <row r="373" spans="3:6" x14ac:dyDescent="0.3">
      <c r="C373" s="3"/>
      <c r="F373" s="3"/>
    </row>
    <row r="374" spans="3:6" x14ac:dyDescent="0.3">
      <c r="C374" s="3"/>
      <c r="F374" s="3"/>
    </row>
    <row r="375" spans="3:6" x14ac:dyDescent="0.3">
      <c r="C375" s="3"/>
      <c r="F375" s="3"/>
    </row>
    <row r="376" spans="3:6" x14ac:dyDescent="0.3">
      <c r="C376" s="3"/>
      <c r="F376" s="3"/>
    </row>
    <row r="377" spans="3:6" x14ac:dyDescent="0.3">
      <c r="C377" s="3"/>
      <c r="F377" s="3"/>
    </row>
    <row r="378" spans="3:6" x14ac:dyDescent="0.3">
      <c r="C378" s="3"/>
      <c r="F378" s="3"/>
    </row>
    <row r="379" spans="3:6" x14ac:dyDescent="0.3">
      <c r="C379" s="3"/>
      <c r="F379" s="3"/>
    </row>
    <row r="380" spans="3:6" x14ac:dyDescent="0.3">
      <c r="C380" s="3"/>
      <c r="F380" s="3"/>
    </row>
    <row r="381" spans="3:6" x14ac:dyDescent="0.3">
      <c r="C381" s="3"/>
      <c r="F381" s="3"/>
    </row>
    <row r="382" spans="3:6" x14ac:dyDescent="0.3">
      <c r="C382" s="3"/>
      <c r="F382" s="3"/>
    </row>
    <row r="383" spans="3:6" x14ac:dyDescent="0.3">
      <c r="C383" s="3"/>
      <c r="F383" s="3"/>
    </row>
    <row r="384" spans="3:6" x14ac:dyDescent="0.3">
      <c r="C384" s="3"/>
      <c r="F384" s="3"/>
    </row>
    <row r="385" spans="3:6" x14ac:dyDescent="0.3">
      <c r="C385" s="3"/>
      <c r="F385" s="3"/>
    </row>
    <row r="386" spans="3:6" x14ac:dyDescent="0.3">
      <c r="C386" s="3"/>
      <c r="F386" s="3"/>
    </row>
    <row r="387" spans="3:6" x14ac:dyDescent="0.3">
      <c r="C387" s="3"/>
      <c r="F387" s="3"/>
    </row>
    <row r="388" spans="3:6" x14ac:dyDescent="0.3">
      <c r="C388" s="3"/>
      <c r="F388" s="3"/>
    </row>
    <row r="389" spans="3:6" x14ac:dyDescent="0.3">
      <c r="C389" s="3"/>
      <c r="F389" s="3"/>
    </row>
    <row r="390" spans="3:6" x14ac:dyDescent="0.3">
      <c r="C390" s="3"/>
      <c r="F390" s="3"/>
    </row>
    <row r="391" spans="3:6" x14ac:dyDescent="0.3">
      <c r="C391" s="3"/>
      <c r="F391" s="3"/>
    </row>
    <row r="392" spans="3:6" x14ac:dyDescent="0.3">
      <c r="C392" s="3"/>
      <c r="F392" s="3"/>
    </row>
    <row r="393" spans="3:6" x14ac:dyDescent="0.3">
      <c r="C393" s="3"/>
      <c r="F393" s="3"/>
    </row>
    <row r="394" spans="3:6" x14ac:dyDescent="0.3">
      <c r="C394" s="3"/>
      <c r="F394" s="3"/>
    </row>
    <row r="395" spans="3:6" x14ac:dyDescent="0.3">
      <c r="C395" s="3"/>
      <c r="F395" s="3"/>
    </row>
    <row r="396" spans="3:6" x14ac:dyDescent="0.3">
      <c r="C396" s="3"/>
      <c r="F396" s="3"/>
    </row>
    <row r="397" spans="3:6" x14ac:dyDescent="0.3">
      <c r="C397" s="3"/>
      <c r="F397" s="3"/>
    </row>
    <row r="398" spans="3:6" x14ac:dyDescent="0.3">
      <c r="C398" s="3"/>
      <c r="F398" s="3"/>
    </row>
    <row r="399" spans="3:6" x14ac:dyDescent="0.3">
      <c r="C399" s="3"/>
      <c r="F399" s="3"/>
    </row>
    <row r="400" spans="3:6" x14ac:dyDescent="0.3">
      <c r="C400" s="3"/>
      <c r="F400" s="3"/>
    </row>
    <row r="401" spans="3:6" x14ac:dyDescent="0.3">
      <c r="C401" s="3"/>
      <c r="F401" s="3"/>
    </row>
    <row r="402" spans="3:6" x14ac:dyDescent="0.3">
      <c r="C402" s="3"/>
      <c r="F402" s="3"/>
    </row>
    <row r="403" spans="3:6" x14ac:dyDescent="0.3">
      <c r="C403" s="3"/>
      <c r="F403" s="3"/>
    </row>
    <row r="404" spans="3:6" x14ac:dyDescent="0.3">
      <c r="C404" s="3"/>
      <c r="F404" s="3"/>
    </row>
    <row r="405" spans="3:6" x14ac:dyDescent="0.3">
      <c r="C405" s="3"/>
      <c r="F405" s="3"/>
    </row>
    <row r="406" spans="3:6" x14ac:dyDescent="0.3">
      <c r="C406" s="3"/>
      <c r="F406" s="3"/>
    </row>
    <row r="407" spans="3:6" x14ac:dyDescent="0.3">
      <c r="C407" s="3"/>
      <c r="F407" s="3"/>
    </row>
    <row r="408" spans="3:6" x14ac:dyDescent="0.3">
      <c r="C408" s="3"/>
      <c r="F408" s="3"/>
    </row>
    <row r="409" spans="3:6" x14ac:dyDescent="0.3">
      <c r="C409" s="3"/>
      <c r="F409" s="3"/>
    </row>
    <row r="410" spans="3:6" x14ac:dyDescent="0.3">
      <c r="C410" s="3"/>
      <c r="F410" s="3"/>
    </row>
    <row r="411" spans="3:6" x14ac:dyDescent="0.3">
      <c r="C411" s="3"/>
      <c r="F411" s="3"/>
    </row>
    <row r="412" spans="3:6" x14ac:dyDescent="0.3">
      <c r="C412" s="3"/>
      <c r="F412" s="3"/>
    </row>
    <row r="413" spans="3:6" x14ac:dyDescent="0.3">
      <c r="C413" s="3"/>
      <c r="F413" s="3"/>
    </row>
    <row r="414" spans="3:6" x14ac:dyDescent="0.3">
      <c r="C414" s="3"/>
      <c r="F414" s="3"/>
    </row>
    <row r="415" spans="3:6" x14ac:dyDescent="0.3">
      <c r="C415" s="3"/>
      <c r="F415" s="3"/>
    </row>
    <row r="416" spans="3:6" x14ac:dyDescent="0.3">
      <c r="C416" s="3"/>
      <c r="F416" s="3"/>
    </row>
    <row r="417" spans="3:6" x14ac:dyDescent="0.3">
      <c r="C417" s="3"/>
      <c r="F417" s="3"/>
    </row>
    <row r="418" spans="3:6" x14ac:dyDescent="0.3">
      <c r="C418" s="3"/>
      <c r="F418" s="3"/>
    </row>
    <row r="419" spans="3:6" x14ac:dyDescent="0.3">
      <c r="C419" s="3"/>
      <c r="F419" s="3"/>
    </row>
    <row r="420" spans="3:6" x14ac:dyDescent="0.3">
      <c r="C420" s="3"/>
      <c r="F420" s="3"/>
    </row>
    <row r="421" spans="3:6" x14ac:dyDescent="0.3">
      <c r="C421" s="3"/>
      <c r="F421" s="3"/>
    </row>
    <row r="422" spans="3:6" x14ac:dyDescent="0.3">
      <c r="C422" s="3"/>
      <c r="F422" s="3"/>
    </row>
    <row r="423" spans="3:6" x14ac:dyDescent="0.3">
      <c r="C423" s="3"/>
      <c r="F423" s="3"/>
    </row>
    <row r="424" spans="3:6" x14ac:dyDescent="0.3">
      <c r="C424" s="3"/>
      <c r="F424" s="3"/>
    </row>
    <row r="425" spans="3:6" x14ac:dyDescent="0.3">
      <c r="C425" s="3"/>
      <c r="F425" s="3"/>
    </row>
    <row r="426" spans="3:6" x14ac:dyDescent="0.3">
      <c r="C426" s="3"/>
      <c r="F426" s="3"/>
    </row>
    <row r="427" spans="3:6" x14ac:dyDescent="0.3">
      <c r="C427" s="3"/>
      <c r="F427" s="3"/>
    </row>
    <row r="428" spans="3:6" x14ac:dyDescent="0.3">
      <c r="C428" s="3"/>
      <c r="F428" s="3"/>
    </row>
    <row r="429" spans="3:6" x14ac:dyDescent="0.3">
      <c r="C429" s="3"/>
      <c r="F429" s="3"/>
    </row>
    <row r="430" spans="3:6" x14ac:dyDescent="0.3">
      <c r="C430" s="3"/>
      <c r="F430" s="3"/>
    </row>
    <row r="431" spans="3:6" x14ac:dyDescent="0.3">
      <c r="C431" s="3"/>
      <c r="F431" s="3"/>
    </row>
    <row r="432" spans="3:6" x14ac:dyDescent="0.3">
      <c r="C432" s="3"/>
      <c r="F432" s="3"/>
    </row>
    <row r="433" spans="3:6" x14ac:dyDescent="0.3">
      <c r="C433" s="3"/>
      <c r="F433" s="3"/>
    </row>
    <row r="434" spans="3:6" x14ac:dyDescent="0.3">
      <c r="C434" s="3"/>
      <c r="F434" s="3"/>
    </row>
    <row r="435" spans="3:6" x14ac:dyDescent="0.3">
      <c r="C435" s="3"/>
      <c r="F435" s="3"/>
    </row>
    <row r="436" spans="3:6" x14ac:dyDescent="0.3">
      <c r="C436" s="3"/>
      <c r="F436" s="3"/>
    </row>
    <row r="437" spans="3:6" x14ac:dyDescent="0.3">
      <c r="C437" s="3"/>
      <c r="F437" s="3"/>
    </row>
    <row r="438" spans="3:6" x14ac:dyDescent="0.3">
      <c r="C438" s="3"/>
      <c r="F438" s="3"/>
    </row>
    <row r="439" spans="3:6" x14ac:dyDescent="0.3">
      <c r="C439" s="3"/>
      <c r="F439" s="3"/>
    </row>
    <row r="440" spans="3:6" x14ac:dyDescent="0.3">
      <c r="C440" s="3"/>
      <c r="F440" s="3"/>
    </row>
    <row r="441" spans="3:6" x14ac:dyDescent="0.3">
      <c r="C441" s="3"/>
      <c r="F441" s="3"/>
    </row>
    <row r="442" spans="3:6" x14ac:dyDescent="0.3">
      <c r="C442" s="3"/>
      <c r="F442" s="3"/>
    </row>
    <row r="443" spans="3:6" x14ac:dyDescent="0.3">
      <c r="C443" s="3"/>
      <c r="F443" s="3"/>
    </row>
    <row r="444" spans="3:6" x14ac:dyDescent="0.3">
      <c r="C444" s="3"/>
      <c r="F444" s="3"/>
    </row>
    <row r="445" spans="3:6" x14ac:dyDescent="0.3">
      <c r="C445" s="3"/>
      <c r="F445" s="3"/>
    </row>
    <row r="446" spans="3:6" x14ac:dyDescent="0.3">
      <c r="C446" s="3"/>
      <c r="F446" s="3"/>
    </row>
    <row r="447" spans="3:6" x14ac:dyDescent="0.3">
      <c r="C447" s="3"/>
      <c r="F447" s="3"/>
    </row>
    <row r="448" spans="3:6" x14ac:dyDescent="0.3">
      <c r="C448" s="3"/>
      <c r="F448" s="3"/>
    </row>
    <row r="449" spans="3:6" x14ac:dyDescent="0.3">
      <c r="C449" s="3"/>
      <c r="F449" s="3"/>
    </row>
    <row r="450" spans="3:6" x14ac:dyDescent="0.3">
      <c r="C450" s="3"/>
      <c r="F450" s="3"/>
    </row>
    <row r="451" spans="3:6" x14ac:dyDescent="0.3">
      <c r="C451" s="3"/>
      <c r="F451" s="3"/>
    </row>
    <row r="452" spans="3:6" x14ac:dyDescent="0.3">
      <c r="C452" s="3"/>
      <c r="F452" s="3"/>
    </row>
    <row r="453" spans="3:6" x14ac:dyDescent="0.3">
      <c r="C453" s="3"/>
      <c r="F453" s="3"/>
    </row>
    <row r="454" spans="3:6" x14ac:dyDescent="0.3">
      <c r="C454" s="3"/>
      <c r="F454" s="3"/>
    </row>
    <row r="455" spans="3:6" x14ac:dyDescent="0.3">
      <c r="C455" s="3"/>
      <c r="F455" s="3"/>
    </row>
    <row r="456" spans="3:6" x14ac:dyDescent="0.3">
      <c r="C456" s="3"/>
      <c r="F456" s="3"/>
    </row>
    <row r="457" spans="3:6" x14ac:dyDescent="0.3">
      <c r="C457" s="3"/>
      <c r="F457" s="3"/>
    </row>
    <row r="458" spans="3:6" x14ac:dyDescent="0.3">
      <c r="C458" s="3"/>
      <c r="F458" s="3"/>
    </row>
    <row r="459" spans="3:6" x14ac:dyDescent="0.3">
      <c r="C459" s="3"/>
      <c r="F459" s="3"/>
    </row>
    <row r="460" spans="3:6" x14ac:dyDescent="0.3">
      <c r="C460" s="3"/>
      <c r="F460" s="3"/>
    </row>
    <row r="461" spans="3:6" x14ac:dyDescent="0.3">
      <c r="C461" s="3"/>
      <c r="F461" s="3"/>
    </row>
    <row r="462" spans="3:6" x14ac:dyDescent="0.3">
      <c r="C462" s="3"/>
      <c r="F462" s="3"/>
    </row>
    <row r="463" spans="3:6" x14ac:dyDescent="0.3">
      <c r="C463" s="3"/>
      <c r="F463" s="3"/>
    </row>
    <row r="464" spans="3:6" x14ac:dyDescent="0.3">
      <c r="C464" s="3"/>
      <c r="F464" s="3"/>
    </row>
    <row r="465" spans="3:6" x14ac:dyDescent="0.3">
      <c r="C465" s="3"/>
      <c r="F465" s="3"/>
    </row>
    <row r="466" spans="3:6" x14ac:dyDescent="0.3">
      <c r="C466" s="3"/>
      <c r="F466" s="3"/>
    </row>
    <row r="467" spans="3:6" x14ac:dyDescent="0.3">
      <c r="C467" s="3"/>
      <c r="F467" s="3"/>
    </row>
    <row r="468" spans="3:6" x14ac:dyDescent="0.3">
      <c r="C468" s="3"/>
      <c r="F468" s="3"/>
    </row>
    <row r="469" spans="3:6" x14ac:dyDescent="0.3">
      <c r="C469" s="3"/>
      <c r="F469" s="3"/>
    </row>
    <row r="470" spans="3:6" x14ac:dyDescent="0.3">
      <c r="C470" s="3"/>
      <c r="F470" s="3"/>
    </row>
    <row r="471" spans="3:6" x14ac:dyDescent="0.3">
      <c r="C471" s="3"/>
      <c r="F471" s="3"/>
    </row>
    <row r="472" spans="3:6" x14ac:dyDescent="0.3">
      <c r="C472" s="3"/>
      <c r="F472" s="3"/>
    </row>
    <row r="473" spans="3:6" x14ac:dyDescent="0.3">
      <c r="C473" s="3"/>
      <c r="F473" s="3"/>
    </row>
    <row r="474" spans="3:6" x14ac:dyDescent="0.3">
      <c r="C474" s="3"/>
      <c r="F474" s="3"/>
    </row>
    <row r="475" spans="3:6" x14ac:dyDescent="0.3">
      <c r="C475" s="3"/>
      <c r="F475" s="3"/>
    </row>
    <row r="476" spans="3:6" x14ac:dyDescent="0.3">
      <c r="C476" s="3"/>
      <c r="F476" s="3"/>
    </row>
    <row r="477" spans="3:6" x14ac:dyDescent="0.3">
      <c r="C477" s="3"/>
      <c r="F477" s="3"/>
    </row>
    <row r="478" spans="3:6" x14ac:dyDescent="0.3">
      <c r="C478" s="3"/>
      <c r="F478" s="3"/>
    </row>
    <row r="479" spans="3:6" x14ac:dyDescent="0.3">
      <c r="C479" s="3"/>
      <c r="F479" s="3"/>
    </row>
    <row r="480" spans="3:6" x14ac:dyDescent="0.3">
      <c r="C480" s="3"/>
      <c r="F480" s="3"/>
    </row>
    <row r="481" spans="3:6" x14ac:dyDescent="0.3">
      <c r="C481" s="3"/>
      <c r="F481" s="3"/>
    </row>
    <row r="482" spans="3:6" x14ac:dyDescent="0.3">
      <c r="C482" s="3"/>
      <c r="F482" s="3"/>
    </row>
    <row r="483" spans="3:6" x14ac:dyDescent="0.3">
      <c r="C483" s="3"/>
      <c r="F483" s="3"/>
    </row>
    <row r="484" spans="3:6" x14ac:dyDescent="0.3">
      <c r="C484" s="3"/>
      <c r="F484" s="3"/>
    </row>
    <row r="485" spans="3:6" x14ac:dyDescent="0.3">
      <c r="C485" s="3"/>
      <c r="F485" s="3"/>
    </row>
    <row r="486" spans="3:6" x14ac:dyDescent="0.3">
      <c r="C486" s="3"/>
      <c r="F486" s="3"/>
    </row>
    <row r="487" spans="3:6" x14ac:dyDescent="0.3">
      <c r="C487" s="3"/>
      <c r="F487" s="3"/>
    </row>
    <row r="488" spans="3:6" x14ac:dyDescent="0.3">
      <c r="C488" s="3"/>
      <c r="F488" s="3"/>
    </row>
    <row r="489" spans="3:6" x14ac:dyDescent="0.3">
      <c r="C489" s="3"/>
      <c r="F489" s="3"/>
    </row>
    <row r="490" spans="3:6" x14ac:dyDescent="0.3">
      <c r="C490" s="3"/>
      <c r="F490" s="3"/>
    </row>
    <row r="491" spans="3:6" x14ac:dyDescent="0.3">
      <c r="C491" s="3"/>
      <c r="F491" s="3"/>
    </row>
    <row r="492" spans="3:6" x14ac:dyDescent="0.3">
      <c r="C492" s="3"/>
      <c r="F492" s="3"/>
    </row>
    <row r="493" spans="3:6" x14ac:dyDescent="0.3">
      <c r="C493" s="3"/>
      <c r="F493" s="3"/>
    </row>
    <row r="494" spans="3:6" x14ac:dyDescent="0.3">
      <c r="C494" s="3"/>
      <c r="F494" s="3"/>
    </row>
    <row r="495" spans="3:6" x14ac:dyDescent="0.3">
      <c r="C495" s="3"/>
      <c r="F495" s="3"/>
    </row>
    <row r="496" spans="3:6" x14ac:dyDescent="0.3">
      <c r="C496" s="3"/>
      <c r="F496" s="3"/>
    </row>
    <row r="497" spans="3:6" x14ac:dyDescent="0.3">
      <c r="C497" s="3"/>
      <c r="F497" s="3"/>
    </row>
    <row r="498" spans="3:6" x14ac:dyDescent="0.3">
      <c r="C498" s="3"/>
      <c r="F498" s="3"/>
    </row>
    <row r="499" spans="3:6" x14ac:dyDescent="0.3">
      <c r="C499" s="3"/>
      <c r="F499" s="3"/>
    </row>
    <row r="500" spans="3:6" x14ac:dyDescent="0.3">
      <c r="C500" s="3"/>
      <c r="F500" s="3"/>
    </row>
    <row r="501" spans="3:6" x14ac:dyDescent="0.3">
      <c r="C501" s="3"/>
      <c r="F501" s="3"/>
    </row>
    <row r="502" spans="3:6" x14ac:dyDescent="0.3">
      <c r="C502" s="3"/>
      <c r="F502" s="3"/>
    </row>
    <row r="503" spans="3:6" x14ac:dyDescent="0.3">
      <c r="C503" s="3"/>
      <c r="F503" s="3"/>
    </row>
    <row r="504" spans="3:6" x14ac:dyDescent="0.3">
      <c r="C504" s="3"/>
      <c r="F504" s="3"/>
    </row>
    <row r="505" spans="3:6" x14ac:dyDescent="0.3">
      <c r="C505" s="3"/>
      <c r="F505" s="3"/>
    </row>
    <row r="506" spans="3:6" x14ac:dyDescent="0.3">
      <c r="C506" s="3"/>
      <c r="F506" s="3"/>
    </row>
    <row r="507" spans="3:6" x14ac:dyDescent="0.3">
      <c r="C507" s="3"/>
      <c r="F507" s="3"/>
    </row>
    <row r="508" spans="3:6" x14ac:dyDescent="0.3">
      <c r="C508" s="3"/>
      <c r="F508" s="3"/>
    </row>
    <row r="509" spans="3:6" x14ac:dyDescent="0.3">
      <c r="C509" s="3"/>
      <c r="F509" s="3"/>
    </row>
    <row r="510" spans="3:6" x14ac:dyDescent="0.3">
      <c r="C510" s="3"/>
      <c r="F510" s="3"/>
    </row>
    <row r="511" spans="3:6" x14ac:dyDescent="0.3">
      <c r="C511" s="3"/>
      <c r="F511" s="3"/>
    </row>
    <row r="512" spans="3:6" x14ac:dyDescent="0.3">
      <c r="C512" s="3"/>
      <c r="F512" s="3"/>
    </row>
    <row r="513" spans="3:6" x14ac:dyDescent="0.3">
      <c r="C513" s="3"/>
      <c r="F513" s="3"/>
    </row>
    <row r="514" spans="3:6" x14ac:dyDescent="0.3">
      <c r="C514" s="3"/>
      <c r="F514" s="3"/>
    </row>
    <row r="515" spans="3:6" x14ac:dyDescent="0.3">
      <c r="C515" s="3"/>
      <c r="F515" s="3"/>
    </row>
    <row r="516" spans="3:6" x14ac:dyDescent="0.3">
      <c r="C516" s="3"/>
      <c r="F516" s="3"/>
    </row>
    <row r="517" spans="3:6" x14ac:dyDescent="0.3">
      <c r="C517" s="3"/>
      <c r="F517" s="3"/>
    </row>
    <row r="518" spans="3:6" x14ac:dyDescent="0.3">
      <c r="C518" s="3"/>
      <c r="F518" s="3"/>
    </row>
    <row r="519" spans="3:6" x14ac:dyDescent="0.3">
      <c r="C519" s="3"/>
      <c r="F519" s="3"/>
    </row>
    <row r="520" spans="3:6" x14ac:dyDescent="0.3">
      <c r="C520" s="3"/>
      <c r="F520" s="3"/>
    </row>
    <row r="521" spans="3:6" x14ac:dyDescent="0.3">
      <c r="C521" s="3"/>
      <c r="F521" s="3"/>
    </row>
    <row r="522" spans="3:6" x14ac:dyDescent="0.3">
      <c r="C522" s="3"/>
      <c r="F522" s="3"/>
    </row>
    <row r="523" spans="3:6" x14ac:dyDescent="0.3">
      <c r="C523" s="3"/>
      <c r="F523" s="3"/>
    </row>
    <row r="524" spans="3:6" x14ac:dyDescent="0.3">
      <c r="C524" s="3"/>
      <c r="F524" s="3"/>
    </row>
    <row r="525" spans="3:6" x14ac:dyDescent="0.3">
      <c r="C525" s="3"/>
      <c r="F525" s="3"/>
    </row>
    <row r="526" spans="3:6" x14ac:dyDescent="0.3">
      <c r="C526" s="3"/>
      <c r="F526" s="3"/>
    </row>
    <row r="527" spans="3:6" x14ac:dyDescent="0.3">
      <c r="C527" s="3"/>
      <c r="F527" s="3"/>
    </row>
    <row r="528" spans="3:6" x14ac:dyDescent="0.3">
      <c r="C528" s="3"/>
      <c r="F528" s="3"/>
    </row>
    <row r="529" spans="3:6" x14ac:dyDescent="0.3">
      <c r="C529" s="3"/>
      <c r="F529" s="3"/>
    </row>
    <row r="530" spans="3:6" x14ac:dyDescent="0.3">
      <c r="C530" s="3"/>
      <c r="F530" s="3"/>
    </row>
    <row r="531" spans="3:6" x14ac:dyDescent="0.3">
      <c r="C531" s="3"/>
      <c r="F531" s="3"/>
    </row>
    <row r="532" spans="3:6" x14ac:dyDescent="0.3">
      <c r="C532" s="3"/>
      <c r="F532" s="3"/>
    </row>
    <row r="533" spans="3:6" x14ac:dyDescent="0.3">
      <c r="C533" s="3"/>
      <c r="F533" s="3"/>
    </row>
    <row r="534" spans="3:6" x14ac:dyDescent="0.3">
      <c r="C534" s="3"/>
      <c r="F534" s="3"/>
    </row>
    <row r="535" spans="3:6" x14ac:dyDescent="0.3">
      <c r="C535" s="3"/>
      <c r="F535" s="3"/>
    </row>
    <row r="536" spans="3:6" x14ac:dyDescent="0.3">
      <c r="C536" s="3"/>
      <c r="F536" s="3"/>
    </row>
    <row r="537" spans="3:6" x14ac:dyDescent="0.3">
      <c r="C537" s="3"/>
      <c r="F537" s="3"/>
    </row>
    <row r="538" spans="3:6" x14ac:dyDescent="0.3">
      <c r="C538" s="3"/>
      <c r="F538" s="3"/>
    </row>
    <row r="539" spans="3:6" x14ac:dyDescent="0.3">
      <c r="C539" s="3"/>
      <c r="F539" s="3"/>
    </row>
    <row r="540" spans="3:6" x14ac:dyDescent="0.3">
      <c r="C540" s="3"/>
      <c r="F540" s="3"/>
    </row>
    <row r="541" spans="3:6" x14ac:dyDescent="0.3">
      <c r="C541" s="3"/>
      <c r="F541" s="3"/>
    </row>
    <row r="542" spans="3:6" x14ac:dyDescent="0.3">
      <c r="C542" s="3"/>
      <c r="F542" s="3"/>
    </row>
    <row r="543" spans="3:6" x14ac:dyDescent="0.3">
      <c r="C543" s="3"/>
      <c r="F543" s="3"/>
    </row>
    <row r="544" spans="3:6" x14ac:dyDescent="0.3">
      <c r="C544" s="3"/>
      <c r="F544" s="3"/>
    </row>
    <row r="545" spans="3:6" x14ac:dyDescent="0.3">
      <c r="C545" s="3"/>
      <c r="F545" s="3"/>
    </row>
    <row r="546" spans="3:6" x14ac:dyDescent="0.3">
      <c r="C546" s="3"/>
      <c r="F546" s="3"/>
    </row>
    <row r="547" spans="3:6" x14ac:dyDescent="0.3">
      <c r="C547" s="3"/>
      <c r="F547" s="3"/>
    </row>
    <row r="548" spans="3:6" x14ac:dyDescent="0.3">
      <c r="C548" s="3"/>
      <c r="F548" s="3"/>
    </row>
    <row r="549" spans="3:6" x14ac:dyDescent="0.3">
      <c r="C549" s="3"/>
      <c r="F549" s="3"/>
    </row>
    <row r="550" spans="3:6" x14ac:dyDescent="0.3">
      <c r="C550" s="3"/>
      <c r="F550" s="3"/>
    </row>
    <row r="551" spans="3:6" x14ac:dyDescent="0.3">
      <c r="C551" s="3"/>
      <c r="F551" s="3"/>
    </row>
    <row r="552" spans="3:6" x14ac:dyDescent="0.3">
      <c r="C552" s="3"/>
      <c r="F552" s="3"/>
    </row>
    <row r="553" spans="3:6" x14ac:dyDescent="0.3">
      <c r="C553" s="3"/>
      <c r="F553" s="3"/>
    </row>
    <row r="554" spans="3:6" x14ac:dyDescent="0.3">
      <c r="C554" s="3"/>
      <c r="F554" s="3"/>
    </row>
    <row r="555" spans="3:6" x14ac:dyDescent="0.3">
      <c r="C555" s="3"/>
      <c r="F555" s="3"/>
    </row>
    <row r="556" spans="3:6" x14ac:dyDescent="0.3">
      <c r="C556" s="3"/>
      <c r="F556" s="3"/>
    </row>
    <row r="557" spans="3:6" x14ac:dyDescent="0.3">
      <c r="C557" s="3"/>
      <c r="F557" s="3"/>
    </row>
    <row r="558" spans="3:6" x14ac:dyDescent="0.3">
      <c r="C558" s="3"/>
      <c r="F558" s="3"/>
    </row>
    <row r="559" spans="3:6" x14ac:dyDescent="0.3">
      <c r="C559" s="3"/>
      <c r="F559" s="3"/>
    </row>
    <row r="560" spans="3:6" x14ac:dyDescent="0.3">
      <c r="C560" s="3"/>
      <c r="F560" s="3"/>
    </row>
    <row r="561" spans="3:6" x14ac:dyDescent="0.3">
      <c r="C561" s="3"/>
      <c r="F561" s="3"/>
    </row>
    <row r="562" spans="3:6" x14ac:dyDescent="0.3">
      <c r="C562" s="3"/>
      <c r="F562" s="3"/>
    </row>
    <row r="563" spans="3:6" x14ac:dyDescent="0.3">
      <c r="C563" s="3"/>
      <c r="F563" s="3"/>
    </row>
    <row r="564" spans="3:6" x14ac:dyDescent="0.3">
      <c r="C564" s="3"/>
      <c r="F564" s="3"/>
    </row>
    <row r="565" spans="3:6" x14ac:dyDescent="0.3">
      <c r="C565" s="3"/>
      <c r="F565" s="3"/>
    </row>
    <row r="566" spans="3:6" x14ac:dyDescent="0.3">
      <c r="C566" s="3"/>
      <c r="F566" s="3"/>
    </row>
    <row r="567" spans="3:6" x14ac:dyDescent="0.3">
      <c r="C567" s="3"/>
      <c r="F567" s="3"/>
    </row>
    <row r="568" spans="3:6" x14ac:dyDescent="0.3">
      <c r="C568" s="3"/>
      <c r="F568" s="3"/>
    </row>
    <row r="569" spans="3:6" x14ac:dyDescent="0.3">
      <c r="C569" s="3"/>
      <c r="F569" s="3"/>
    </row>
    <row r="570" spans="3:6" x14ac:dyDescent="0.3">
      <c r="C570" s="3"/>
      <c r="F570" s="3"/>
    </row>
    <row r="571" spans="3:6" x14ac:dyDescent="0.3">
      <c r="C571" s="3"/>
      <c r="F571" s="3"/>
    </row>
    <row r="572" spans="3:6" x14ac:dyDescent="0.3">
      <c r="C572" s="3"/>
      <c r="F572" s="3"/>
    </row>
    <row r="573" spans="3:6" x14ac:dyDescent="0.3">
      <c r="C573" s="3"/>
      <c r="F573" s="3"/>
    </row>
    <row r="574" spans="3:6" x14ac:dyDescent="0.3">
      <c r="C574" s="3"/>
      <c r="F574" s="3"/>
    </row>
    <row r="575" spans="3:6" x14ac:dyDescent="0.3">
      <c r="C575" s="3"/>
      <c r="F575" s="3"/>
    </row>
    <row r="576" spans="3:6" x14ac:dyDescent="0.3">
      <c r="C576" s="3"/>
      <c r="F576" s="3"/>
    </row>
    <row r="577" spans="3:6" x14ac:dyDescent="0.3">
      <c r="C577" s="3"/>
      <c r="F577" s="3"/>
    </row>
    <row r="578" spans="3:6" x14ac:dyDescent="0.3">
      <c r="C578" s="3"/>
      <c r="F578" s="3"/>
    </row>
    <row r="579" spans="3:6" x14ac:dyDescent="0.3">
      <c r="C579" s="3"/>
      <c r="F579" s="3"/>
    </row>
    <row r="580" spans="3:6" x14ac:dyDescent="0.3">
      <c r="C580" s="3"/>
      <c r="F580" s="3"/>
    </row>
    <row r="581" spans="3:6" x14ac:dyDescent="0.3">
      <c r="C581" s="3"/>
      <c r="F581" s="3"/>
    </row>
    <row r="582" spans="3:6" x14ac:dyDescent="0.3">
      <c r="C582" s="3"/>
      <c r="F582" s="3"/>
    </row>
    <row r="583" spans="3:6" x14ac:dyDescent="0.3">
      <c r="C583" s="3"/>
      <c r="F583" s="3"/>
    </row>
    <row r="584" spans="3:6" x14ac:dyDescent="0.3">
      <c r="C584" s="3"/>
      <c r="F584" s="3"/>
    </row>
    <row r="585" spans="3:6" x14ac:dyDescent="0.3">
      <c r="C585" s="3"/>
      <c r="F585" s="3"/>
    </row>
    <row r="586" spans="3:6" x14ac:dyDescent="0.3">
      <c r="C586" s="3"/>
      <c r="F586" s="3"/>
    </row>
    <row r="587" spans="3:6" x14ac:dyDescent="0.3">
      <c r="C587" s="3"/>
      <c r="F587" s="3"/>
    </row>
    <row r="588" spans="3:6" x14ac:dyDescent="0.3">
      <c r="C588" s="3"/>
      <c r="F588" s="3"/>
    </row>
    <row r="589" spans="3:6" x14ac:dyDescent="0.3">
      <c r="C589" s="3"/>
      <c r="F589" s="3"/>
    </row>
    <row r="590" spans="3:6" x14ac:dyDescent="0.3">
      <c r="C590" s="3"/>
      <c r="F590" s="3"/>
    </row>
    <row r="591" spans="3:6" x14ac:dyDescent="0.3">
      <c r="C591" s="3"/>
      <c r="F591" s="3"/>
    </row>
    <row r="592" spans="3:6" x14ac:dyDescent="0.3">
      <c r="C592" s="3"/>
      <c r="F592" s="3"/>
    </row>
    <row r="593" spans="3:6" x14ac:dyDescent="0.3">
      <c r="C593" s="3"/>
      <c r="F593" s="3"/>
    </row>
    <row r="594" spans="3:6" x14ac:dyDescent="0.3">
      <c r="C594" s="3"/>
      <c r="F594" s="3"/>
    </row>
    <row r="595" spans="3:6" x14ac:dyDescent="0.3">
      <c r="C595" s="3"/>
      <c r="F595" s="3"/>
    </row>
    <row r="596" spans="3:6" x14ac:dyDescent="0.3">
      <c r="C596" s="3"/>
      <c r="F596" s="3"/>
    </row>
    <row r="597" spans="3:6" x14ac:dyDescent="0.3">
      <c r="C597" s="3"/>
      <c r="F597" s="3"/>
    </row>
    <row r="598" spans="3:6" x14ac:dyDescent="0.3">
      <c r="C598" s="3"/>
      <c r="F598" s="3"/>
    </row>
    <row r="599" spans="3:6" x14ac:dyDescent="0.3">
      <c r="C599" s="3"/>
      <c r="F599" s="3"/>
    </row>
    <row r="600" spans="3:6" x14ac:dyDescent="0.3">
      <c r="C600" s="3"/>
      <c r="F600" s="3"/>
    </row>
    <row r="601" spans="3:6" x14ac:dyDescent="0.3">
      <c r="C601" s="3"/>
      <c r="F601" s="3"/>
    </row>
    <row r="602" spans="3:6" x14ac:dyDescent="0.3">
      <c r="C602" s="3"/>
      <c r="F602" s="3"/>
    </row>
    <row r="603" spans="3:6" x14ac:dyDescent="0.3">
      <c r="C603" s="3"/>
      <c r="F603" s="3"/>
    </row>
    <row r="604" spans="3:6" x14ac:dyDescent="0.3">
      <c r="C604" s="3"/>
      <c r="F604" s="3"/>
    </row>
    <row r="605" spans="3:6" x14ac:dyDescent="0.3">
      <c r="C605" s="3"/>
      <c r="F605" s="3"/>
    </row>
    <row r="606" spans="3:6" x14ac:dyDescent="0.3">
      <c r="C606" s="3"/>
      <c r="F606" s="3"/>
    </row>
    <row r="607" spans="3:6" x14ac:dyDescent="0.3">
      <c r="C607" s="3"/>
      <c r="F607" s="3"/>
    </row>
    <row r="608" spans="3:6" x14ac:dyDescent="0.3">
      <c r="C608" s="3"/>
      <c r="F608" s="3"/>
    </row>
    <row r="609" spans="3:6" x14ac:dyDescent="0.3">
      <c r="C609" s="3"/>
      <c r="F609" s="3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32E33-2337-4348-B252-F261FC9E731B}">
  <dimension ref="A1:AE143"/>
  <sheetViews>
    <sheetView topLeftCell="A30" zoomScale="80" zoomScaleNormal="80" workbookViewId="0">
      <selection activeCell="M53" sqref="M53"/>
    </sheetView>
  </sheetViews>
  <sheetFormatPr defaultRowHeight="13.8" x14ac:dyDescent="0.3"/>
  <cols>
    <col min="1" max="1" width="13.6640625" style="3" customWidth="1"/>
    <col min="2" max="2" width="6.33203125" style="3" bestFit="1" customWidth="1"/>
    <col min="3" max="9" width="7.109375" style="3" bestFit="1" customWidth="1"/>
    <col min="10" max="10" width="6" style="3" bestFit="1" customWidth="1"/>
    <col min="11" max="11" width="5.5546875" style="3" bestFit="1" customWidth="1"/>
    <col min="12" max="12" width="7.77734375" style="3" bestFit="1" customWidth="1"/>
    <col min="13" max="13" width="8.88671875" style="3" bestFit="1" customWidth="1"/>
    <col min="14" max="14" width="9.109375" style="3" bestFit="1" customWidth="1"/>
    <col min="15" max="15" width="8.44140625" style="3" bestFit="1" customWidth="1"/>
    <col min="16" max="16" width="9.5546875" style="3" bestFit="1" customWidth="1"/>
    <col min="17" max="17" width="9.6640625" style="3" bestFit="1" customWidth="1"/>
    <col min="18" max="18" width="7.5546875" style="3" bestFit="1" customWidth="1"/>
    <col min="19" max="19" width="9.5546875" style="3" bestFit="1" customWidth="1"/>
    <col min="20" max="25" width="7.109375" style="3" bestFit="1" customWidth="1"/>
    <col min="26" max="26" width="7.21875" style="3" bestFit="1" customWidth="1"/>
    <col min="27" max="27" width="7.6640625" style="3" bestFit="1" customWidth="1"/>
    <col min="28" max="29" width="8.33203125" style="3" bestFit="1" customWidth="1"/>
    <col min="30" max="30" width="8" style="3" customWidth="1"/>
    <col min="31" max="31" width="7.77734375" style="3" bestFit="1" customWidth="1"/>
    <col min="32" max="16384" width="8.88671875" style="3"/>
  </cols>
  <sheetData>
    <row r="1" spans="1:31" ht="14.4" customHeight="1" thickBot="1" x14ac:dyDescent="0.35">
      <c r="A1" s="117" t="s">
        <v>41</v>
      </c>
      <c r="B1" s="119" t="s">
        <v>69</v>
      </c>
      <c r="C1" s="120"/>
      <c r="D1" s="120"/>
      <c r="E1" s="120"/>
      <c r="F1" s="120"/>
      <c r="G1" s="120"/>
      <c r="H1" s="120"/>
      <c r="I1" s="120"/>
      <c r="J1" s="120"/>
      <c r="K1" s="121"/>
      <c r="L1" s="119" t="s">
        <v>68</v>
      </c>
      <c r="M1" s="120"/>
      <c r="N1" s="120"/>
      <c r="O1" s="120"/>
      <c r="P1" s="120"/>
      <c r="Q1" s="120"/>
      <c r="R1" s="120"/>
      <c r="S1" s="120"/>
      <c r="T1" s="120"/>
      <c r="U1" s="121"/>
      <c r="V1" s="119" t="s">
        <v>67</v>
      </c>
      <c r="W1" s="120"/>
      <c r="X1" s="120"/>
      <c r="Y1" s="120"/>
      <c r="Z1" s="120"/>
      <c r="AA1" s="120"/>
      <c r="AB1" s="120"/>
      <c r="AC1" s="120"/>
      <c r="AD1" s="120"/>
      <c r="AE1" s="121"/>
    </row>
    <row r="2" spans="1:31" ht="15" customHeight="1" thickBot="1" x14ac:dyDescent="0.35">
      <c r="A2" s="118"/>
      <c r="B2" s="61">
        <v>8.3000000000000007</v>
      </c>
      <c r="C2" s="61">
        <v>9.3000000000000007</v>
      </c>
      <c r="D2" s="61">
        <v>10.3</v>
      </c>
      <c r="E2" s="61">
        <v>11.3</v>
      </c>
      <c r="F2" s="61">
        <v>12.3</v>
      </c>
      <c r="G2" s="61">
        <v>13.3</v>
      </c>
      <c r="H2" s="61">
        <v>14.3</v>
      </c>
      <c r="I2" s="61">
        <v>15.3</v>
      </c>
      <c r="J2" s="61">
        <v>16.3</v>
      </c>
      <c r="K2" s="62">
        <v>17.3</v>
      </c>
      <c r="L2" s="61">
        <v>8.3000000000000007</v>
      </c>
      <c r="M2" s="61">
        <v>9.3000000000000007</v>
      </c>
      <c r="N2" s="61">
        <v>10.3</v>
      </c>
      <c r="O2" s="61">
        <v>11.3</v>
      </c>
      <c r="P2" s="61">
        <v>12.3</v>
      </c>
      <c r="Q2" s="61">
        <v>13.3</v>
      </c>
      <c r="R2" s="61">
        <v>14.3</v>
      </c>
      <c r="S2" s="61">
        <v>15.3</v>
      </c>
      <c r="T2" s="61">
        <v>16.3</v>
      </c>
      <c r="U2" s="62">
        <v>17.3</v>
      </c>
      <c r="V2" s="62">
        <v>7.3</v>
      </c>
      <c r="W2" s="61">
        <v>8.3000000000000007</v>
      </c>
      <c r="X2" s="61">
        <v>9.3000000000000007</v>
      </c>
      <c r="Y2" s="61">
        <v>10.3</v>
      </c>
      <c r="Z2" s="61">
        <v>11.3</v>
      </c>
      <c r="AA2" s="61">
        <v>12.3</v>
      </c>
      <c r="AB2" s="61">
        <v>13.3</v>
      </c>
      <c r="AC2" s="61">
        <v>14.3</v>
      </c>
      <c r="AD2" s="61">
        <v>15.3</v>
      </c>
      <c r="AE2" s="62">
        <v>16.3</v>
      </c>
    </row>
    <row r="3" spans="1:31" ht="15" customHeight="1" x14ac:dyDescent="0.3">
      <c r="A3" s="59" t="s">
        <v>10</v>
      </c>
      <c r="B3" s="65">
        <v>39.810989999999997</v>
      </c>
      <c r="C3" s="63">
        <v>203.0488</v>
      </c>
      <c r="D3" s="63">
        <v>223.14879999999999</v>
      </c>
      <c r="E3" s="63">
        <v>134.56039999999999</v>
      </c>
      <c r="F3" s="63">
        <v>135.01169999999999</v>
      </c>
      <c r="G3" s="63">
        <v>133.25899999999999</v>
      </c>
      <c r="H3" s="63">
        <v>85.815669999999997</v>
      </c>
      <c r="I3" s="63">
        <v>88.235410000000002</v>
      </c>
      <c r="J3" s="63">
        <v>20.8994</v>
      </c>
      <c r="K3" s="63">
        <v>0</v>
      </c>
      <c r="L3" s="63">
        <v>139.9847</v>
      </c>
      <c r="M3" s="63">
        <v>265.91489999999999</v>
      </c>
      <c r="N3" s="63">
        <v>799.32590000000005</v>
      </c>
      <c r="O3" s="63">
        <v>959.13480000000004</v>
      </c>
      <c r="P3" s="63">
        <v>1108.873</v>
      </c>
      <c r="Q3" s="63">
        <v>326.64240000000001</v>
      </c>
      <c r="R3" s="63">
        <v>225.6327</v>
      </c>
      <c r="S3" s="63">
        <v>1085.8720000000001</v>
      </c>
      <c r="T3" s="63">
        <v>236.95760000000001</v>
      </c>
      <c r="U3" s="63">
        <v>88.507739999999998</v>
      </c>
      <c r="V3" s="63">
        <v>154.62280000000001</v>
      </c>
      <c r="W3" s="63">
        <v>182.2465</v>
      </c>
      <c r="X3" s="63">
        <v>177.02019999999999</v>
      </c>
      <c r="Y3" s="63">
        <v>325.02670000000001</v>
      </c>
      <c r="Z3" s="63">
        <v>632.15319999999997</v>
      </c>
      <c r="AA3" s="63">
        <v>896.19849999999997</v>
      </c>
      <c r="AB3" s="63">
        <v>929.25300000000004</v>
      </c>
      <c r="AC3" s="63">
        <v>1156.31</v>
      </c>
      <c r="AD3" s="63">
        <v>1149.492</v>
      </c>
      <c r="AE3" s="66">
        <v>903.86450000000002</v>
      </c>
    </row>
    <row r="4" spans="1:31" x14ac:dyDescent="0.3">
      <c r="A4" s="60" t="s">
        <v>16</v>
      </c>
      <c r="B4" s="27">
        <v>41.974139999999998</v>
      </c>
      <c r="C4" s="23">
        <v>73.677549999999997</v>
      </c>
      <c r="D4" s="23">
        <v>150.48240000000001</v>
      </c>
      <c r="E4" s="23">
        <v>154.69630000000001</v>
      </c>
      <c r="F4" s="23">
        <v>291.84339999999997</v>
      </c>
      <c r="G4" s="23">
        <v>184.0857</v>
      </c>
      <c r="H4" s="23">
        <v>127.78700000000001</v>
      </c>
      <c r="I4" s="23">
        <v>116.8888</v>
      </c>
      <c r="J4" s="23">
        <v>24.92934</v>
      </c>
      <c r="K4" s="23">
        <v>0</v>
      </c>
      <c r="L4" s="23">
        <v>206.6103</v>
      </c>
      <c r="M4" s="23">
        <v>235.10839999999999</v>
      </c>
      <c r="N4" s="23">
        <v>808.16819999999996</v>
      </c>
      <c r="O4" s="23">
        <v>1314.7639999999999</v>
      </c>
      <c r="P4" s="23">
        <v>1399.7809999999999</v>
      </c>
      <c r="Q4" s="23">
        <v>417.40949999999998</v>
      </c>
      <c r="R4" s="23">
        <v>321.35759999999999</v>
      </c>
      <c r="S4" s="23">
        <v>1208.51</v>
      </c>
      <c r="T4" s="23">
        <v>345.38490000000002</v>
      </c>
      <c r="U4" s="23">
        <v>224.298</v>
      </c>
      <c r="V4" s="23">
        <v>348.19670000000002</v>
      </c>
      <c r="W4" s="23">
        <v>282.75909999999999</v>
      </c>
      <c r="X4" s="23">
        <v>342.81970000000001</v>
      </c>
      <c r="Y4" s="23">
        <v>414.65879999999999</v>
      </c>
      <c r="Z4" s="23">
        <v>670.33389999999997</v>
      </c>
      <c r="AA4" s="23">
        <v>982.85500000000002</v>
      </c>
      <c r="AB4" s="23">
        <v>1266.1179999999999</v>
      </c>
      <c r="AC4" s="23">
        <v>1525.47</v>
      </c>
      <c r="AD4" s="23">
        <v>1639.7570000000001</v>
      </c>
      <c r="AE4" s="28">
        <v>1279.586</v>
      </c>
    </row>
    <row r="5" spans="1:31" x14ac:dyDescent="0.3">
      <c r="A5" s="60" t="s">
        <v>17</v>
      </c>
      <c r="B5" s="27">
        <v>38.516240000000003</v>
      </c>
      <c r="C5" s="23">
        <v>81.795640000000006</v>
      </c>
      <c r="D5" s="23">
        <v>105.9813</v>
      </c>
      <c r="E5" s="23">
        <v>129.70179999999999</v>
      </c>
      <c r="F5" s="23">
        <v>144.5829</v>
      </c>
      <c r="G5" s="23">
        <v>174.06630000000001</v>
      </c>
      <c r="H5" s="23">
        <v>144.29509999999999</v>
      </c>
      <c r="I5" s="23">
        <v>208.39019999999999</v>
      </c>
      <c r="J5" s="23">
        <v>25.34853</v>
      </c>
      <c r="K5" s="23">
        <v>0</v>
      </c>
      <c r="L5" s="23">
        <v>182.75399999999999</v>
      </c>
      <c r="M5" s="23">
        <v>203.047</v>
      </c>
      <c r="N5" s="23">
        <v>495.19099999999997</v>
      </c>
      <c r="O5" s="23">
        <v>1112.2439999999999</v>
      </c>
      <c r="P5" s="23">
        <v>995.58749999999998</v>
      </c>
      <c r="Q5" s="23">
        <v>313.02940000000001</v>
      </c>
      <c r="R5" s="23">
        <v>376.74680000000001</v>
      </c>
      <c r="S5" s="23">
        <v>29899.360000000001</v>
      </c>
      <c r="T5" s="23">
        <v>152.20150000000001</v>
      </c>
      <c r="U5" s="23">
        <v>213.10560000000001</v>
      </c>
      <c r="V5" s="23">
        <v>387.46159999999998</v>
      </c>
      <c r="W5" s="23">
        <v>378.9117</v>
      </c>
      <c r="X5" s="23">
        <v>336.05470000000003</v>
      </c>
      <c r="Y5" s="23">
        <v>518.82709999999997</v>
      </c>
      <c r="Z5" s="23">
        <v>598.49019999999996</v>
      </c>
      <c r="AA5" s="23">
        <v>886.07389999999998</v>
      </c>
      <c r="AB5" s="23">
        <v>1082.2809999999999</v>
      </c>
      <c r="AC5" s="23">
        <v>1123.0429999999999</v>
      </c>
      <c r="AD5" s="23">
        <v>1058.3420000000001</v>
      </c>
      <c r="AE5" s="28">
        <v>977.30250000000001</v>
      </c>
    </row>
    <row r="6" spans="1:31" x14ac:dyDescent="0.3">
      <c r="A6" s="60" t="s">
        <v>18</v>
      </c>
      <c r="B6" s="27">
        <v>23.133109999999999</v>
      </c>
      <c r="C6" s="23">
        <v>59.459380000000003</v>
      </c>
      <c r="D6" s="23">
        <v>67.130790000000005</v>
      </c>
      <c r="E6" s="23">
        <v>105.3937</v>
      </c>
      <c r="F6" s="23">
        <v>70.933809999999994</v>
      </c>
      <c r="G6" s="23">
        <v>91.17698</v>
      </c>
      <c r="H6" s="23">
        <v>49.948560000000001</v>
      </c>
      <c r="I6" s="23">
        <v>61.149720000000002</v>
      </c>
      <c r="J6" s="23">
        <v>13.93859</v>
      </c>
      <c r="K6" s="23">
        <v>0</v>
      </c>
      <c r="L6" s="23">
        <v>101.12949999999999</v>
      </c>
      <c r="M6" s="23">
        <v>127.66849999999999</v>
      </c>
      <c r="N6" s="23">
        <v>401.29759999999999</v>
      </c>
      <c r="O6" s="23">
        <v>615.42049999999995</v>
      </c>
      <c r="P6" s="23">
        <v>551.64390000000003</v>
      </c>
      <c r="Q6" s="23">
        <v>405.9812</v>
      </c>
      <c r="R6" s="23">
        <v>226.15700000000001</v>
      </c>
      <c r="S6" s="23">
        <v>937.46400000000006</v>
      </c>
      <c r="T6" s="23">
        <v>199.53030000000001</v>
      </c>
      <c r="U6" s="23">
        <v>56.936149999999998</v>
      </c>
      <c r="V6" s="23">
        <v>372.2817</v>
      </c>
      <c r="W6" s="23">
        <v>263.15530000000001</v>
      </c>
      <c r="X6" s="23">
        <v>260.27050000000003</v>
      </c>
      <c r="Y6" s="23">
        <v>285.6019</v>
      </c>
      <c r="Z6" s="23">
        <v>417.58879999999999</v>
      </c>
      <c r="AA6" s="23">
        <v>552.45240000000001</v>
      </c>
      <c r="AB6" s="23">
        <v>925.98440000000005</v>
      </c>
      <c r="AC6" s="23">
        <v>707.99210000000005</v>
      </c>
      <c r="AD6" s="23">
        <v>672.81</v>
      </c>
      <c r="AE6" s="28">
        <v>512.55470000000003</v>
      </c>
    </row>
    <row r="7" spans="1:31" x14ac:dyDescent="0.3">
      <c r="A7" s="60" t="s">
        <v>19</v>
      </c>
      <c r="B7" s="27">
        <v>20.369389999999999</v>
      </c>
      <c r="C7" s="23">
        <v>49.449309999999997</v>
      </c>
      <c r="D7" s="23">
        <v>70.641869999999997</v>
      </c>
      <c r="E7" s="23">
        <v>44.35792</v>
      </c>
      <c r="F7" s="23">
        <v>71.835009999999997</v>
      </c>
      <c r="G7" s="23">
        <v>76.358999999999995</v>
      </c>
      <c r="H7" s="23">
        <v>56.410589999999999</v>
      </c>
      <c r="I7" s="23">
        <v>35.707470000000001</v>
      </c>
      <c r="J7" s="23">
        <v>10.21336</v>
      </c>
      <c r="K7" s="23">
        <v>0</v>
      </c>
      <c r="L7" s="23">
        <v>69.893460000000005</v>
      </c>
      <c r="M7" s="23">
        <v>108.4718</v>
      </c>
      <c r="N7" s="23">
        <v>213.38399999999999</v>
      </c>
      <c r="O7" s="23">
        <v>568.35659999999996</v>
      </c>
      <c r="P7" s="23">
        <v>593.13469999999995</v>
      </c>
      <c r="Q7" s="23">
        <v>226.1644</v>
      </c>
      <c r="R7" s="23">
        <v>146.5478</v>
      </c>
      <c r="S7" s="23">
        <v>827.524</v>
      </c>
      <c r="T7" s="23">
        <v>56.687249999999999</v>
      </c>
      <c r="U7" s="23">
        <v>60.361490000000003</v>
      </c>
      <c r="V7" s="23">
        <v>297.5804</v>
      </c>
      <c r="W7" s="23">
        <v>183.22290000000001</v>
      </c>
      <c r="X7" s="23">
        <v>203.77449999999999</v>
      </c>
      <c r="Y7" s="23">
        <v>212.0137</v>
      </c>
      <c r="Z7" s="23">
        <v>342.44709999999998</v>
      </c>
      <c r="AA7" s="23">
        <v>454.5283</v>
      </c>
      <c r="AB7" s="23">
        <v>674.84519999999998</v>
      </c>
      <c r="AC7" s="23">
        <v>613.80269999999996</v>
      </c>
      <c r="AD7" s="23">
        <v>592.92430000000002</v>
      </c>
      <c r="AE7" s="28">
        <v>436.05930000000001</v>
      </c>
    </row>
    <row r="8" spans="1:31" x14ac:dyDescent="0.3">
      <c r="A8" s="60" t="s">
        <v>20</v>
      </c>
      <c r="B8" s="27">
        <v>16.724460000000001</v>
      </c>
      <c r="C8" s="23">
        <v>30.381969999999999</v>
      </c>
      <c r="D8" s="23">
        <v>38.717640000000003</v>
      </c>
      <c r="E8" s="23">
        <v>62.872680000000003</v>
      </c>
      <c r="F8" s="23">
        <v>62.059310000000004</v>
      </c>
      <c r="G8" s="23">
        <v>51.571330000000003</v>
      </c>
      <c r="H8" s="23">
        <v>47.751980000000003</v>
      </c>
      <c r="I8" s="23">
        <v>35.97822</v>
      </c>
      <c r="J8" s="23">
        <v>10.944839999999999</v>
      </c>
      <c r="K8" s="23">
        <v>0</v>
      </c>
      <c r="L8" s="23">
        <v>108.3578</v>
      </c>
      <c r="M8" s="23">
        <v>195.26240000000001</v>
      </c>
      <c r="N8" s="23">
        <v>200.62010000000001</v>
      </c>
      <c r="O8" s="23">
        <v>403.05560000000003</v>
      </c>
      <c r="P8" s="23">
        <v>548.1893</v>
      </c>
      <c r="Q8" s="23">
        <v>225.76660000000001</v>
      </c>
      <c r="R8" s="23">
        <v>111.4414</v>
      </c>
      <c r="S8" s="23">
        <v>748.63109999999995</v>
      </c>
      <c r="T8" s="23">
        <v>64.310730000000007</v>
      </c>
      <c r="U8" s="23">
        <v>57.851930000000003</v>
      </c>
      <c r="V8" s="23">
        <v>325.51240000000001</v>
      </c>
      <c r="W8" s="23">
        <v>301.0557</v>
      </c>
      <c r="X8" s="23">
        <v>134.37270000000001</v>
      </c>
      <c r="Y8" s="23">
        <v>231.50389999999999</v>
      </c>
      <c r="Z8" s="23">
        <v>340.78030000000001</v>
      </c>
      <c r="AA8" s="23">
        <v>376.68130000000002</v>
      </c>
      <c r="AB8" s="23">
        <v>547.71010000000001</v>
      </c>
      <c r="AC8" s="23">
        <v>596.50840000000005</v>
      </c>
      <c r="AD8" s="23">
        <v>563.02290000000005</v>
      </c>
      <c r="AE8" s="28">
        <v>365.60930000000002</v>
      </c>
    </row>
    <row r="9" spans="1:31" x14ac:dyDescent="0.3">
      <c r="A9" s="60" t="s">
        <v>21</v>
      </c>
      <c r="B9" s="27">
        <v>15.330260000000001</v>
      </c>
      <c r="C9" s="23">
        <v>34.855089999999997</v>
      </c>
      <c r="D9" s="23">
        <v>52.761620000000001</v>
      </c>
      <c r="E9" s="23">
        <v>52.693919999999999</v>
      </c>
      <c r="F9" s="23">
        <v>82.667339999999996</v>
      </c>
      <c r="G9" s="23">
        <v>54.957909999999998</v>
      </c>
      <c r="H9" s="23">
        <v>37.643059999999998</v>
      </c>
      <c r="I9" s="23">
        <v>25.547699999999999</v>
      </c>
      <c r="J9" s="23">
        <v>9.6690760000000004</v>
      </c>
      <c r="K9" s="23">
        <v>0</v>
      </c>
      <c r="L9" s="23">
        <v>86.528909999999996</v>
      </c>
      <c r="M9" s="23">
        <v>117.9824</v>
      </c>
      <c r="N9" s="23">
        <v>225.53370000000001</v>
      </c>
      <c r="O9" s="23">
        <v>362.78370000000001</v>
      </c>
      <c r="P9" s="23">
        <v>509.62920000000003</v>
      </c>
      <c r="Q9" s="23">
        <v>330.99119999999999</v>
      </c>
      <c r="R9" s="23">
        <v>99.530240000000006</v>
      </c>
      <c r="S9" s="23">
        <v>483.9128</v>
      </c>
      <c r="T9" s="23">
        <v>91.990949999999998</v>
      </c>
      <c r="U9" s="23">
        <v>57.97298</v>
      </c>
      <c r="V9" s="23">
        <v>334.4178</v>
      </c>
      <c r="W9" s="23">
        <v>282.39019999999999</v>
      </c>
      <c r="X9" s="23">
        <v>268.1592</v>
      </c>
      <c r="Y9" s="23">
        <v>207.26060000000001</v>
      </c>
      <c r="Z9" s="23">
        <v>225.55590000000001</v>
      </c>
      <c r="AA9" s="23">
        <v>413.73590000000002</v>
      </c>
      <c r="AB9" s="23">
        <v>464.834</v>
      </c>
      <c r="AC9" s="23">
        <v>545.95420000000001</v>
      </c>
      <c r="AD9" s="23">
        <v>425.15730000000002</v>
      </c>
      <c r="AE9" s="28">
        <v>301.57</v>
      </c>
    </row>
    <row r="10" spans="1:31" x14ac:dyDescent="0.3">
      <c r="A10" s="60" t="s">
        <v>22</v>
      </c>
      <c r="B10" s="27">
        <v>97.92877</v>
      </c>
      <c r="C10" s="23">
        <v>265.14030000000002</v>
      </c>
      <c r="D10" s="23">
        <v>266.51929999999999</v>
      </c>
      <c r="E10" s="23">
        <v>427.57530000000003</v>
      </c>
      <c r="F10" s="23">
        <v>739.75530000000003</v>
      </c>
      <c r="G10" s="23">
        <v>466.5992</v>
      </c>
      <c r="H10" s="23">
        <v>501.91059999999999</v>
      </c>
      <c r="I10" s="23">
        <v>321.87849999999997</v>
      </c>
      <c r="J10" s="23">
        <v>82.688770000000005</v>
      </c>
      <c r="K10" s="23">
        <v>0</v>
      </c>
      <c r="L10" s="23">
        <v>340.34730000000002</v>
      </c>
      <c r="M10" s="23">
        <v>529.24839999999995</v>
      </c>
      <c r="N10" s="23">
        <v>1502.3</v>
      </c>
      <c r="O10" s="23">
        <v>2584.1579999999999</v>
      </c>
      <c r="P10" s="23">
        <v>46329.35</v>
      </c>
      <c r="Q10" s="23">
        <v>1523.4480000000001</v>
      </c>
      <c r="R10" s="23">
        <v>1168.4839999999999</v>
      </c>
      <c r="S10" s="23">
        <v>1483.1610000000001</v>
      </c>
      <c r="T10" s="23">
        <v>616.90560000000005</v>
      </c>
      <c r="U10" s="23">
        <v>349.7568</v>
      </c>
      <c r="V10" s="23">
        <v>592.72289999999998</v>
      </c>
      <c r="W10" s="23">
        <v>553.42380000000003</v>
      </c>
      <c r="X10" s="23">
        <v>659.33810000000005</v>
      </c>
      <c r="Y10" s="23">
        <v>828.39239999999995</v>
      </c>
      <c r="Z10" s="23">
        <v>1474.117</v>
      </c>
      <c r="AA10" s="23">
        <v>1909.7090000000001</v>
      </c>
      <c r="AB10" s="23">
        <v>2527.375</v>
      </c>
      <c r="AC10" s="23">
        <v>2651.7109999999998</v>
      </c>
      <c r="AD10" s="23">
        <v>2710.143</v>
      </c>
      <c r="AE10" s="28">
        <v>1994.117</v>
      </c>
    </row>
    <row r="11" spans="1:31" x14ac:dyDescent="0.3">
      <c r="A11" s="60" t="s">
        <v>23</v>
      </c>
      <c r="B11" s="27">
        <v>49.773359999999997</v>
      </c>
      <c r="C11" s="23">
        <v>124.378</v>
      </c>
      <c r="D11" s="23">
        <v>152.75970000000001</v>
      </c>
      <c r="E11" s="23">
        <v>246.60329999999999</v>
      </c>
      <c r="F11" s="23">
        <v>278.55560000000003</v>
      </c>
      <c r="G11" s="23">
        <v>187.58189999999999</v>
      </c>
      <c r="H11" s="23">
        <v>157.7167</v>
      </c>
      <c r="I11" s="23">
        <v>120.92100000000001</v>
      </c>
      <c r="J11" s="23">
        <v>38.51229</v>
      </c>
      <c r="K11" s="23">
        <v>0</v>
      </c>
      <c r="L11" s="23">
        <v>225.97640000000001</v>
      </c>
      <c r="M11" s="23">
        <v>329.94400000000002</v>
      </c>
      <c r="N11" s="23">
        <v>968.6377</v>
      </c>
      <c r="O11" s="23">
        <v>1475.3040000000001</v>
      </c>
      <c r="P11" s="23">
        <v>1783.08</v>
      </c>
      <c r="Q11" s="23">
        <v>1030.1469999999999</v>
      </c>
      <c r="R11" s="23">
        <v>388.07409999999999</v>
      </c>
      <c r="S11" s="23">
        <v>958.03660000000002</v>
      </c>
      <c r="T11" s="23">
        <v>272.73450000000003</v>
      </c>
      <c r="U11" s="23">
        <v>152.03980000000001</v>
      </c>
      <c r="V11" s="23">
        <v>450.85539999999997</v>
      </c>
      <c r="W11" s="23">
        <v>414.20299999999997</v>
      </c>
      <c r="X11" s="23">
        <v>433.47289999999998</v>
      </c>
      <c r="Y11" s="23">
        <v>579.31449999999995</v>
      </c>
      <c r="Z11" s="23">
        <v>990.31020000000001</v>
      </c>
      <c r="AA11" s="23">
        <v>940.25900000000001</v>
      </c>
      <c r="AB11" s="23">
        <v>1344.404</v>
      </c>
      <c r="AC11" s="23">
        <v>1519.932</v>
      </c>
      <c r="AD11" s="23">
        <v>1576.338</v>
      </c>
      <c r="AE11" s="28">
        <v>1339.6769999999999</v>
      </c>
    </row>
    <row r="12" spans="1:31" x14ac:dyDescent="0.3">
      <c r="A12" s="60" t="s">
        <v>24</v>
      </c>
      <c r="B12" s="27">
        <v>31.042870000000001</v>
      </c>
      <c r="C12" s="23">
        <v>94.81344</v>
      </c>
      <c r="D12" s="23">
        <v>128.03739999999999</v>
      </c>
      <c r="E12" s="23">
        <v>107.4747</v>
      </c>
      <c r="F12" s="23">
        <v>110.8317</v>
      </c>
      <c r="G12" s="23">
        <v>109.46899999999999</v>
      </c>
      <c r="H12" s="23">
        <v>81.518910000000005</v>
      </c>
      <c r="I12" s="23">
        <v>65.550089999999997</v>
      </c>
      <c r="J12" s="23">
        <v>18.370170000000002</v>
      </c>
      <c r="K12" s="23">
        <v>0</v>
      </c>
      <c r="L12" s="23">
        <v>150.18790000000001</v>
      </c>
      <c r="M12" s="23">
        <v>296.63889999999998</v>
      </c>
      <c r="N12" s="23">
        <v>690.96619999999996</v>
      </c>
      <c r="O12" s="23">
        <v>1177.8979999999999</v>
      </c>
      <c r="P12" s="23">
        <v>1060.2929999999999</v>
      </c>
      <c r="Q12" s="23">
        <v>617.2731</v>
      </c>
      <c r="R12" s="23">
        <v>197.3486</v>
      </c>
      <c r="S12" s="23">
        <v>632.93140000000005</v>
      </c>
      <c r="T12" s="23">
        <v>195.71709999999999</v>
      </c>
      <c r="U12" s="23">
        <v>98.321039999999996</v>
      </c>
      <c r="V12" s="23">
        <v>460.32569999999998</v>
      </c>
      <c r="W12" s="23">
        <v>357.8218</v>
      </c>
      <c r="X12" s="23">
        <v>296.82729999999998</v>
      </c>
      <c r="Y12" s="23">
        <v>359.35969999999998</v>
      </c>
      <c r="Z12" s="23">
        <v>550.92690000000005</v>
      </c>
      <c r="AA12" s="23">
        <v>731.67409999999995</v>
      </c>
      <c r="AB12" s="23">
        <v>1310.25</v>
      </c>
      <c r="AC12" s="23">
        <v>980.61860000000001</v>
      </c>
      <c r="AD12" s="23">
        <v>1058.3330000000001</v>
      </c>
      <c r="AE12" s="28">
        <v>1030.625</v>
      </c>
    </row>
    <row r="13" spans="1:31" x14ac:dyDescent="0.3">
      <c r="A13" s="60" t="s">
        <v>25</v>
      </c>
      <c r="B13" s="27">
        <v>15.846439999999999</v>
      </c>
      <c r="C13" s="23">
        <v>34.477330000000002</v>
      </c>
      <c r="D13" s="23">
        <v>72.259739999999994</v>
      </c>
      <c r="E13" s="23">
        <v>74.728639999999999</v>
      </c>
      <c r="F13" s="23">
        <v>70.675129999999996</v>
      </c>
      <c r="G13" s="23">
        <v>63.859679999999997</v>
      </c>
      <c r="H13" s="23">
        <v>42.14875</v>
      </c>
      <c r="I13" s="23">
        <v>34.904260000000001</v>
      </c>
      <c r="J13" s="23">
        <v>12.116759999999999</v>
      </c>
      <c r="K13" s="23">
        <v>0</v>
      </c>
      <c r="L13" s="23">
        <v>136.39109999999999</v>
      </c>
      <c r="M13" s="23">
        <v>158.63480000000001</v>
      </c>
      <c r="N13" s="23">
        <v>264.43419999999998</v>
      </c>
      <c r="O13" s="23">
        <v>731.95519999999999</v>
      </c>
      <c r="P13" s="23">
        <v>874.48569999999995</v>
      </c>
      <c r="Q13" s="23">
        <v>292.74650000000003</v>
      </c>
      <c r="R13" s="23">
        <v>91.332390000000004</v>
      </c>
      <c r="S13" s="23">
        <v>620.22990000000004</v>
      </c>
      <c r="T13" s="23">
        <v>67.834289999999996</v>
      </c>
      <c r="U13" s="23">
        <v>60.756770000000003</v>
      </c>
      <c r="V13" s="23">
        <v>290.06729999999999</v>
      </c>
      <c r="W13" s="23">
        <v>242.22059999999999</v>
      </c>
      <c r="X13" s="23">
        <v>191.40010000000001</v>
      </c>
      <c r="Y13" s="23">
        <v>273.13470000000001</v>
      </c>
      <c r="Z13" s="23">
        <v>443.15320000000003</v>
      </c>
      <c r="AA13" s="23">
        <v>426.53410000000002</v>
      </c>
      <c r="AB13" s="23">
        <v>637.37379999999996</v>
      </c>
      <c r="AC13" s="23">
        <v>787.89400000000001</v>
      </c>
      <c r="AD13" s="23">
        <v>486.45920000000001</v>
      </c>
      <c r="AE13" s="28">
        <v>547.52940000000001</v>
      </c>
    </row>
    <row r="14" spans="1:31" x14ac:dyDescent="0.3">
      <c r="A14" s="60" t="s">
        <v>26</v>
      </c>
      <c r="B14" s="27">
        <v>17.493849999999998</v>
      </c>
      <c r="C14" s="23">
        <v>34.654850000000003</v>
      </c>
      <c r="D14" s="23">
        <v>64.385840000000002</v>
      </c>
      <c r="E14" s="23">
        <v>62.544849999999997</v>
      </c>
      <c r="F14" s="23">
        <v>54.338050000000003</v>
      </c>
      <c r="G14" s="23">
        <v>50.206310000000002</v>
      </c>
      <c r="H14" s="23">
        <v>59.033810000000003</v>
      </c>
      <c r="I14" s="23">
        <v>41.134369999999997</v>
      </c>
      <c r="J14" s="23">
        <v>6.9192130000000001</v>
      </c>
      <c r="K14" s="23">
        <v>0</v>
      </c>
      <c r="L14" s="23">
        <v>101.05710000000001</v>
      </c>
      <c r="M14" s="23">
        <v>97.433480000000003</v>
      </c>
      <c r="N14" s="23">
        <v>358.77839999999998</v>
      </c>
      <c r="O14" s="23">
        <v>450.40530000000001</v>
      </c>
      <c r="P14" s="23">
        <v>658.20749999999998</v>
      </c>
      <c r="Q14" s="23">
        <v>285.70409999999998</v>
      </c>
      <c r="R14" s="23">
        <v>100.8991</v>
      </c>
      <c r="S14" s="23">
        <v>473.42649999999998</v>
      </c>
      <c r="T14" s="23">
        <v>68.021730000000005</v>
      </c>
      <c r="U14" s="23">
        <v>65.624830000000003</v>
      </c>
      <c r="V14" s="23">
        <v>249.42599999999999</v>
      </c>
      <c r="W14" s="23">
        <v>223.70580000000001</v>
      </c>
      <c r="X14" s="23">
        <v>186.62270000000001</v>
      </c>
      <c r="Y14" s="23">
        <v>182.4324</v>
      </c>
      <c r="Z14" s="23">
        <v>320.92110000000002</v>
      </c>
      <c r="AA14" s="23">
        <v>499.31540000000001</v>
      </c>
      <c r="AB14" s="23">
        <v>498.16829999999999</v>
      </c>
      <c r="AC14" s="23">
        <v>629.16769999999997</v>
      </c>
      <c r="AD14" s="23">
        <v>636.24220000000003</v>
      </c>
      <c r="AE14" s="28">
        <v>537.66219999999998</v>
      </c>
    </row>
    <row r="15" spans="1:31" x14ac:dyDescent="0.3">
      <c r="A15" s="60" t="s">
        <v>27</v>
      </c>
      <c r="B15" s="27">
        <v>17.2027</v>
      </c>
      <c r="C15" s="23">
        <v>25.51305</v>
      </c>
      <c r="D15" s="23">
        <v>47.87856</v>
      </c>
      <c r="E15" s="23">
        <v>49.407769999999999</v>
      </c>
      <c r="F15" s="23">
        <v>54.958970000000001</v>
      </c>
      <c r="G15" s="23">
        <v>55.75694</v>
      </c>
      <c r="H15" s="23">
        <v>37.397289999999998</v>
      </c>
      <c r="I15" s="23">
        <v>30.584320000000002</v>
      </c>
      <c r="J15" s="23">
        <v>8.809666</v>
      </c>
      <c r="K15" s="23">
        <v>0</v>
      </c>
      <c r="L15" s="23">
        <v>101.8026</v>
      </c>
      <c r="M15" s="23">
        <v>122.08329999999999</v>
      </c>
      <c r="N15" s="23">
        <v>292.15449999999998</v>
      </c>
      <c r="O15" s="23">
        <v>452.35570000000001</v>
      </c>
      <c r="P15" s="23">
        <v>576.29290000000003</v>
      </c>
      <c r="Q15" s="23">
        <v>324.78870000000001</v>
      </c>
      <c r="R15" s="23">
        <v>101.2578</v>
      </c>
      <c r="S15" s="23">
        <v>398.91399999999999</v>
      </c>
      <c r="T15" s="23">
        <v>90.780159999999995</v>
      </c>
      <c r="U15" s="23">
        <v>50.430869999999999</v>
      </c>
      <c r="V15" s="23">
        <v>244.09190000000001</v>
      </c>
      <c r="W15" s="23">
        <v>224.91739999999999</v>
      </c>
      <c r="X15" s="23">
        <v>160.65369999999999</v>
      </c>
      <c r="Y15" s="23">
        <v>198.82599999999999</v>
      </c>
      <c r="Z15" s="23">
        <v>360.6893</v>
      </c>
      <c r="AA15" s="23">
        <v>400.68290000000002</v>
      </c>
      <c r="AB15" s="23">
        <v>458.91390000000001</v>
      </c>
      <c r="AC15" s="23">
        <v>549.68889999999999</v>
      </c>
      <c r="AD15" s="23">
        <v>551.52070000000003</v>
      </c>
      <c r="AE15" s="28">
        <v>422.12009999999998</v>
      </c>
    </row>
    <row r="16" spans="1:31" x14ac:dyDescent="0.3">
      <c r="A16" s="60" t="s">
        <v>28</v>
      </c>
      <c r="B16" s="27">
        <v>11.028230000000001</v>
      </c>
      <c r="C16" s="23">
        <v>60.318899999999999</v>
      </c>
      <c r="D16" s="23">
        <v>45.094880000000003</v>
      </c>
      <c r="E16" s="23">
        <v>61.432980000000001</v>
      </c>
      <c r="F16" s="23">
        <v>53.816780000000001</v>
      </c>
      <c r="G16" s="23">
        <v>42.48883</v>
      </c>
      <c r="H16" s="23">
        <v>40.12518</v>
      </c>
      <c r="I16" s="23">
        <v>25.124279999999999</v>
      </c>
      <c r="J16" s="23">
        <v>7.0904150000000001</v>
      </c>
      <c r="K16" s="23">
        <v>0</v>
      </c>
      <c r="L16" s="23">
        <v>77.940250000000006</v>
      </c>
      <c r="M16" s="23">
        <v>77.722160000000002</v>
      </c>
      <c r="N16" s="23">
        <v>286.53269999999998</v>
      </c>
      <c r="O16" s="23">
        <v>430.85239999999999</v>
      </c>
      <c r="P16" s="23">
        <v>538.94269999999995</v>
      </c>
      <c r="Q16" s="23">
        <v>367.57010000000002</v>
      </c>
      <c r="R16" s="23">
        <v>117.0175</v>
      </c>
      <c r="S16" s="23">
        <v>599.61919999999998</v>
      </c>
      <c r="T16" s="23">
        <v>54.847360000000002</v>
      </c>
      <c r="U16" s="23">
        <v>45.343969999999999</v>
      </c>
      <c r="V16" s="23">
        <v>326.52760000000001</v>
      </c>
      <c r="W16" s="23">
        <v>192.68340000000001</v>
      </c>
      <c r="X16" s="23">
        <v>143.9468</v>
      </c>
      <c r="Y16" s="23">
        <v>161.3552</v>
      </c>
      <c r="Z16" s="23">
        <v>300.31270000000001</v>
      </c>
      <c r="AA16" s="23">
        <v>352.53559999999999</v>
      </c>
      <c r="AB16" s="23">
        <v>492.28870000000001</v>
      </c>
      <c r="AC16" s="23">
        <v>432.47289999999998</v>
      </c>
      <c r="AD16" s="23">
        <v>375.3365</v>
      </c>
      <c r="AE16" s="28">
        <v>424.35129999999998</v>
      </c>
    </row>
    <row r="17" spans="1:31" x14ac:dyDescent="0.3">
      <c r="A17" s="60" t="s">
        <v>29</v>
      </c>
      <c r="B17" s="27">
        <v>56.880629999999996</v>
      </c>
      <c r="C17" s="23">
        <v>174.3638</v>
      </c>
      <c r="D17" s="23">
        <v>182.8742</v>
      </c>
      <c r="E17" s="23">
        <v>233.19720000000001</v>
      </c>
      <c r="F17" s="23">
        <v>207.5872</v>
      </c>
      <c r="G17" s="23">
        <v>227.12260000000001</v>
      </c>
      <c r="H17" s="23">
        <v>181.80359999999999</v>
      </c>
      <c r="I17" s="23">
        <v>175.3366</v>
      </c>
      <c r="J17" s="23">
        <v>43.654409999999999</v>
      </c>
      <c r="K17" s="23">
        <v>0</v>
      </c>
      <c r="L17" s="23">
        <v>179.55199999999999</v>
      </c>
      <c r="M17" s="23">
        <v>324.4941</v>
      </c>
      <c r="N17" s="23">
        <v>711.43309999999997</v>
      </c>
      <c r="O17" s="23">
        <v>1293.6389999999999</v>
      </c>
      <c r="P17" s="23">
        <v>1494.375</v>
      </c>
      <c r="Q17" s="23">
        <v>663.94880000000001</v>
      </c>
      <c r="R17" s="23">
        <v>639.69330000000002</v>
      </c>
      <c r="S17" s="23">
        <v>1183.125</v>
      </c>
      <c r="T17" s="23">
        <v>495.57400000000001</v>
      </c>
      <c r="U17" s="23">
        <v>372.9905</v>
      </c>
      <c r="V17" s="23">
        <v>324.48360000000002</v>
      </c>
      <c r="W17" s="23">
        <v>363.31490000000002</v>
      </c>
      <c r="X17" s="23">
        <v>325.46449999999999</v>
      </c>
      <c r="Y17" s="23">
        <v>500.32920000000001</v>
      </c>
      <c r="Z17" s="23">
        <v>849.71019999999999</v>
      </c>
      <c r="AA17" s="23">
        <v>901.20079999999996</v>
      </c>
      <c r="AB17" s="23">
        <v>1477.09</v>
      </c>
      <c r="AC17" s="23">
        <v>1502.33</v>
      </c>
      <c r="AD17" s="23">
        <v>1686.471</v>
      </c>
      <c r="AE17" s="28">
        <v>986.58219999999994</v>
      </c>
    </row>
    <row r="18" spans="1:31" x14ac:dyDescent="0.3">
      <c r="A18" s="60" t="s">
        <v>30</v>
      </c>
      <c r="B18" s="27">
        <v>27.089870000000001</v>
      </c>
      <c r="C18" s="23">
        <v>70.492729999999995</v>
      </c>
      <c r="D18" s="23">
        <v>185.03229999999999</v>
      </c>
      <c r="E18" s="23">
        <v>127.99679999999999</v>
      </c>
      <c r="F18" s="23">
        <v>133.4308</v>
      </c>
      <c r="G18" s="23">
        <v>150.35390000000001</v>
      </c>
      <c r="H18" s="23">
        <v>107.1949</v>
      </c>
      <c r="I18" s="23">
        <v>119.06270000000001</v>
      </c>
      <c r="J18" s="23">
        <v>29.340499999999999</v>
      </c>
      <c r="K18" s="23">
        <v>0</v>
      </c>
      <c r="L18" s="23">
        <v>98.183850000000007</v>
      </c>
      <c r="M18" s="23">
        <v>220.38319999999999</v>
      </c>
      <c r="N18" s="23">
        <v>541.23450000000003</v>
      </c>
      <c r="O18" s="23">
        <v>917.60799999999995</v>
      </c>
      <c r="P18" s="23">
        <v>1257.703</v>
      </c>
      <c r="Q18" s="23">
        <v>732.22130000000004</v>
      </c>
      <c r="R18" s="23">
        <v>371.03980000000001</v>
      </c>
      <c r="S18" s="23">
        <v>806.8152</v>
      </c>
      <c r="T18" s="23">
        <v>217.97540000000001</v>
      </c>
      <c r="U18" s="23">
        <v>229.95660000000001</v>
      </c>
      <c r="V18" s="23">
        <v>270.55180000000001</v>
      </c>
      <c r="W18" s="23">
        <v>333.82100000000003</v>
      </c>
      <c r="X18" s="23">
        <v>223.9666</v>
      </c>
      <c r="Y18" s="23">
        <v>378.8603</v>
      </c>
      <c r="Z18" s="23">
        <v>572.10569999999996</v>
      </c>
      <c r="AA18" s="23">
        <v>1037.172</v>
      </c>
      <c r="AB18" s="23">
        <v>1001.357</v>
      </c>
      <c r="AC18" s="23">
        <v>1325.702</v>
      </c>
      <c r="AD18" s="23">
        <v>1530.6189999999999</v>
      </c>
      <c r="AE18" s="28">
        <v>878.9203</v>
      </c>
    </row>
    <row r="19" spans="1:31" x14ac:dyDescent="0.3">
      <c r="A19" s="60" t="s">
        <v>31</v>
      </c>
      <c r="B19" s="27">
        <v>18.15757</v>
      </c>
      <c r="C19" s="23">
        <v>39.364049999999999</v>
      </c>
      <c r="D19" s="23">
        <v>62.421990000000001</v>
      </c>
      <c r="E19" s="23">
        <v>45.780189999999997</v>
      </c>
      <c r="F19" s="23">
        <v>59.109810000000003</v>
      </c>
      <c r="G19" s="23">
        <v>84.703310000000002</v>
      </c>
      <c r="H19" s="23">
        <v>49.382550000000002</v>
      </c>
      <c r="I19" s="23">
        <v>32.054169999999999</v>
      </c>
      <c r="J19" s="23">
        <v>8.1812389999999997</v>
      </c>
      <c r="K19" s="23">
        <v>0</v>
      </c>
      <c r="L19" s="23">
        <v>64.955219999999997</v>
      </c>
      <c r="M19" s="23">
        <v>130.59209999999999</v>
      </c>
      <c r="N19" s="23">
        <v>343.97219999999999</v>
      </c>
      <c r="O19" s="23">
        <v>702.91359999999997</v>
      </c>
      <c r="P19" s="23">
        <v>933.29740000000004</v>
      </c>
      <c r="Q19" s="23">
        <v>446.55579999999998</v>
      </c>
      <c r="R19" s="23">
        <v>84.722849999999994</v>
      </c>
      <c r="S19" s="23">
        <v>487.18259999999998</v>
      </c>
      <c r="T19" s="23">
        <v>85.679400000000001</v>
      </c>
      <c r="U19" s="23">
        <v>73.620930000000001</v>
      </c>
      <c r="V19" s="23">
        <v>267.19119999999998</v>
      </c>
      <c r="W19" s="23">
        <v>263.06849999999997</v>
      </c>
      <c r="X19" s="23">
        <v>171.64070000000001</v>
      </c>
      <c r="Y19" s="23">
        <v>226.80699999999999</v>
      </c>
      <c r="Z19" s="23">
        <v>278.04480000000001</v>
      </c>
      <c r="AA19" s="23">
        <v>415.93819999999999</v>
      </c>
      <c r="AB19" s="23">
        <v>531.97529999999995</v>
      </c>
      <c r="AC19" s="23">
        <v>737.67740000000003</v>
      </c>
      <c r="AD19" s="23">
        <v>774.59690000000001</v>
      </c>
      <c r="AE19" s="28">
        <v>568.76610000000005</v>
      </c>
    </row>
    <row r="20" spans="1:31" x14ac:dyDescent="0.3">
      <c r="A20" s="60" t="s">
        <v>32</v>
      </c>
      <c r="B20" s="27">
        <v>13.174569999999999</v>
      </c>
      <c r="C20" s="23">
        <v>38.32432</v>
      </c>
      <c r="D20" s="23">
        <v>56.79439</v>
      </c>
      <c r="E20" s="23">
        <v>63.129629999999999</v>
      </c>
      <c r="F20" s="23">
        <v>73.787430000000001</v>
      </c>
      <c r="G20" s="23">
        <v>50.40016</v>
      </c>
      <c r="H20" s="23">
        <v>39.760559999999998</v>
      </c>
      <c r="I20" s="23">
        <v>21.323</v>
      </c>
      <c r="J20" s="23">
        <v>10.645659999999999</v>
      </c>
      <c r="K20" s="23">
        <v>0</v>
      </c>
      <c r="L20" s="23">
        <v>113.2878</v>
      </c>
      <c r="M20" s="23">
        <v>136.62129999999999</v>
      </c>
      <c r="N20" s="23">
        <v>330.1035</v>
      </c>
      <c r="O20" s="23">
        <v>417.76220000000001</v>
      </c>
      <c r="P20" s="23">
        <v>620.60850000000005</v>
      </c>
      <c r="Q20" s="23">
        <v>536.53340000000003</v>
      </c>
      <c r="R20" s="23">
        <v>142.6302</v>
      </c>
      <c r="S20" s="23">
        <v>408.95510000000002</v>
      </c>
      <c r="T20" s="23">
        <v>120.8412</v>
      </c>
      <c r="U20" s="23">
        <v>54.556449999999998</v>
      </c>
      <c r="V20" s="23">
        <v>251.58320000000001</v>
      </c>
      <c r="W20" s="23">
        <v>264.69830000000002</v>
      </c>
      <c r="X20" s="23">
        <v>187.63980000000001</v>
      </c>
      <c r="Y20" s="23">
        <v>221.2689</v>
      </c>
      <c r="Z20" s="23">
        <v>289.77449999999999</v>
      </c>
      <c r="AA20" s="23">
        <v>321.79649999999998</v>
      </c>
      <c r="AB20" s="23">
        <v>670.2894</v>
      </c>
      <c r="AC20" s="23">
        <v>703.73239999999998</v>
      </c>
      <c r="AD20" s="23">
        <v>671.45180000000005</v>
      </c>
      <c r="AE20" s="28">
        <v>471.65859999999998</v>
      </c>
    </row>
    <row r="21" spans="1:31" x14ac:dyDescent="0.3">
      <c r="A21" s="60" t="s">
        <v>33</v>
      </c>
      <c r="B21" s="27">
        <v>8.6870989999999999</v>
      </c>
      <c r="C21" s="23">
        <v>21.853590000000001</v>
      </c>
      <c r="D21" s="23">
        <v>58.080950000000001</v>
      </c>
      <c r="E21" s="23">
        <v>64.658360000000002</v>
      </c>
      <c r="F21" s="23">
        <v>40.215519999999998</v>
      </c>
      <c r="G21" s="23">
        <v>36.693710000000003</v>
      </c>
      <c r="H21" s="23">
        <v>44.476770000000002</v>
      </c>
      <c r="I21" s="23">
        <v>31.37914</v>
      </c>
      <c r="J21" s="23">
        <v>6.5181480000000001</v>
      </c>
      <c r="K21" s="23">
        <v>0</v>
      </c>
      <c r="L21" s="23">
        <v>88.679400000000001</v>
      </c>
      <c r="M21" s="23">
        <v>104.3792</v>
      </c>
      <c r="N21" s="23">
        <v>294.52980000000002</v>
      </c>
      <c r="O21" s="23">
        <v>405.6653</v>
      </c>
      <c r="P21" s="23">
        <v>525.28970000000004</v>
      </c>
      <c r="Q21" s="23">
        <v>478.05079999999998</v>
      </c>
      <c r="R21" s="23">
        <v>109.5692</v>
      </c>
      <c r="S21" s="23">
        <v>345.90870000000001</v>
      </c>
      <c r="T21" s="23">
        <v>85.420550000000006</v>
      </c>
      <c r="U21" s="23">
        <v>45.952800000000003</v>
      </c>
      <c r="V21" s="23">
        <v>319.58949999999999</v>
      </c>
      <c r="W21" s="23">
        <v>246.23589999999999</v>
      </c>
      <c r="X21" s="23">
        <v>240.4512</v>
      </c>
      <c r="Y21" s="23">
        <v>161.36660000000001</v>
      </c>
      <c r="Z21" s="23">
        <v>273.49009999999998</v>
      </c>
      <c r="AA21" s="23">
        <v>362.8451</v>
      </c>
      <c r="AB21" s="23">
        <v>399.3381</v>
      </c>
      <c r="AC21" s="23">
        <v>659.7183</v>
      </c>
      <c r="AD21" s="23">
        <v>519.75160000000005</v>
      </c>
      <c r="AE21" s="28">
        <v>315.8186</v>
      </c>
    </row>
    <row r="22" spans="1:31" x14ac:dyDescent="0.3">
      <c r="A22" s="60" t="s">
        <v>34</v>
      </c>
      <c r="B22" s="27">
        <v>15.80814</v>
      </c>
      <c r="C22" s="23">
        <v>31.329249999999998</v>
      </c>
      <c r="D22" s="23">
        <v>59.310630000000003</v>
      </c>
      <c r="E22" s="23">
        <v>54.901789999999998</v>
      </c>
      <c r="F22" s="23">
        <v>63.669499999999999</v>
      </c>
      <c r="G22" s="23">
        <v>85.584090000000003</v>
      </c>
      <c r="H22" s="23">
        <v>43.700789999999998</v>
      </c>
      <c r="I22" s="23">
        <v>32.519770000000001</v>
      </c>
      <c r="J22" s="23">
        <v>12.648440000000001</v>
      </c>
      <c r="K22" s="23">
        <v>0</v>
      </c>
      <c r="L22" s="23">
        <v>103.1568</v>
      </c>
      <c r="M22" s="23">
        <v>134.99850000000001</v>
      </c>
      <c r="N22" s="23">
        <v>262.46600000000001</v>
      </c>
      <c r="O22" s="23">
        <v>381.76519999999999</v>
      </c>
      <c r="P22" s="23">
        <v>493.18259999999998</v>
      </c>
      <c r="Q22" s="23">
        <v>395.74130000000002</v>
      </c>
      <c r="R22" s="23">
        <v>124.37869999999999</v>
      </c>
      <c r="S22" s="23">
        <v>268.46089999999998</v>
      </c>
      <c r="T22" s="23">
        <v>79.575789999999998</v>
      </c>
      <c r="U22" s="23">
        <v>48.011180000000003</v>
      </c>
      <c r="V22" s="23">
        <v>406.05290000000002</v>
      </c>
      <c r="W22" s="23">
        <v>306.8288</v>
      </c>
      <c r="X22" s="23">
        <v>180.16669999999999</v>
      </c>
      <c r="Y22" s="23">
        <v>225.5727</v>
      </c>
      <c r="Z22" s="23">
        <v>256.17520000000002</v>
      </c>
      <c r="AA22" s="23">
        <v>425.15440000000001</v>
      </c>
      <c r="AB22" s="23">
        <v>547.02809999999999</v>
      </c>
      <c r="AC22" s="23">
        <v>479.99059999999997</v>
      </c>
      <c r="AD22" s="23">
        <v>521.99059999999997</v>
      </c>
      <c r="AE22" s="28">
        <v>532.01949999999999</v>
      </c>
    </row>
    <row r="23" spans="1:31" x14ac:dyDescent="0.3">
      <c r="A23" s="60" t="s">
        <v>35</v>
      </c>
      <c r="B23" s="27">
        <v>44.033000000000001</v>
      </c>
      <c r="C23" s="23">
        <v>81.654390000000006</v>
      </c>
      <c r="D23" s="23">
        <v>146.8441</v>
      </c>
      <c r="E23" s="23">
        <v>205.41220000000001</v>
      </c>
      <c r="F23" s="23">
        <v>257.89949999999999</v>
      </c>
      <c r="G23" s="23">
        <v>131.27090000000001</v>
      </c>
      <c r="H23" s="23">
        <v>175.17349999999999</v>
      </c>
      <c r="I23" s="23">
        <v>57.867019999999997</v>
      </c>
      <c r="J23" s="23">
        <v>20.04102</v>
      </c>
      <c r="K23" s="23">
        <v>0</v>
      </c>
      <c r="L23" s="23">
        <v>251.24860000000001</v>
      </c>
      <c r="M23" s="23">
        <v>188.27350000000001</v>
      </c>
      <c r="N23" s="23">
        <v>623.38580000000002</v>
      </c>
      <c r="O23" s="23">
        <v>1170.943</v>
      </c>
      <c r="P23" s="23">
        <v>1561.2719999999999</v>
      </c>
      <c r="Q23" s="23">
        <v>45400.32</v>
      </c>
      <c r="R23" s="23">
        <v>307.99709999999999</v>
      </c>
      <c r="S23" s="23">
        <v>549.62009999999998</v>
      </c>
      <c r="T23" s="23">
        <v>277.74610000000001</v>
      </c>
      <c r="U23" s="23">
        <v>123.8305</v>
      </c>
      <c r="V23" s="23">
        <v>476.96660000000003</v>
      </c>
      <c r="W23" s="23">
        <v>305.91329999999999</v>
      </c>
      <c r="X23" s="23">
        <v>364.45190000000002</v>
      </c>
      <c r="Y23" s="23">
        <v>515.70590000000004</v>
      </c>
      <c r="Z23" s="23">
        <v>615.72199999999998</v>
      </c>
      <c r="AA23" s="23">
        <v>870.41290000000004</v>
      </c>
      <c r="AB23" s="23">
        <v>1337.2729999999999</v>
      </c>
      <c r="AC23" s="23">
        <v>1419.019</v>
      </c>
      <c r="AD23" s="23">
        <v>1507.136</v>
      </c>
      <c r="AE23" s="28">
        <v>906.15750000000003</v>
      </c>
    </row>
    <row r="24" spans="1:31" x14ac:dyDescent="0.3">
      <c r="A24" s="60" t="s">
        <v>36</v>
      </c>
      <c r="B24" s="27">
        <v>34.863689999999998</v>
      </c>
      <c r="C24" s="23">
        <v>75.752430000000004</v>
      </c>
      <c r="D24" s="23">
        <v>107.685</v>
      </c>
      <c r="E24" s="23">
        <v>84.568939999999998</v>
      </c>
      <c r="F24" s="23">
        <v>129.33850000000001</v>
      </c>
      <c r="G24" s="23">
        <v>113.4462</v>
      </c>
      <c r="H24" s="23">
        <v>121.8588</v>
      </c>
      <c r="I24" s="23">
        <v>85.916820000000001</v>
      </c>
      <c r="J24" s="23">
        <v>21.91281</v>
      </c>
      <c r="K24" s="23">
        <v>0</v>
      </c>
      <c r="L24" s="23">
        <v>161.70570000000001</v>
      </c>
      <c r="M24" s="23">
        <v>206.852</v>
      </c>
      <c r="N24" s="23">
        <v>475.69549999999998</v>
      </c>
      <c r="O24" s="23">
        <v>854.05799999999999</v>
      </c>
      <c r="P24" s="23">
        <v>1389.711</v>
      </c>
      <c r="Q24" s="23">
        <v>1281.0889999999999</v>
      </c>
      <c r="R24" s="23">
        <v>232.0232</v>
      </c>
      <c r="S24" s="23">
        <v>434.4171</v>
      </c>
      <c r="T24" s="23">
        <v>122.8916</v>
      </c>
      <c r="U24" s="23">
        <v>167.40620000000001</v>
      </c>
      <c r="V24" s="23">
        <v>559.73260000000005</v>
      </c>
      <c r="W24" s="23">
        <v>306.22969999999998</v>
      </c>
      <c r="X24" s="23">
        <v>314.52789999999999</v>
      </c>
      <c r="Y24" s="23">
        <v>326.5351</v>
      </c>
      <c r="Z24" s="23">
        <v>530.90440000000001</v>
      </c>
      <c r="AA24" s="23">
        <v>641.89909999999998</v>
      </c>
      <c r="AB24" s="23">
        <v>1060.771</v>
      </c>
      <c r="AC24" s="23">
        <v>1333.095</v>
      </c>
      <c r="AD24" s="23">
        <v>1156.52</v>
      </c>
      <c r="AE24" s="28">
        <v>819.70860000000005</v>
      </c>
    </row>
    <row r="25" spans="1:31" x14ac:dyDescent="0.3">
      <c r="A25" s="60" t="s">
        <v>37</v>
      </c>
      <c r="B25" s="27">
        <v>17.30659</v>
      </c>
      <c r="C25" s="23">
        <v>58.507109999999997</v>
      </c>
      <c r="D25" s="23">
        <v>65.410730000000001</v>
      </c>
      <c r="E25" s="23">
        <v>84.253270000000001</v>
      </c>
      <c r="F25" s="23">
        <v>76.503600000000006</v>
      </c>
      <c r="G25" s="23">
        <v>84.676230000000004</v>
      </c>
      <c r="H25" s="23">
        <v>50.854550000000003</v>
      </c>
      <c r="I25" s="23">
        <v>49.046129999999998</v>
      </c>
      <c r="J25" s="23">
        <v>12.19051</v>
      </c>
      <c r="K25" s="23">
        <v>0</v>
      </c>
      <c r="L25" s="23">
        <v>129.60149999999999</v>
      </c>
      <c r="M25" s="23">
        <v>131.88570000000001</v>
      </c>
      <c r="N25" s="23">
        <v>358.09120000000001</v>
      </c>
      <c r="O25" s="23">
        <v>496.55329999999998</v>
      </c>
      <c r="P25" s="23">
        <v>736.78589999999997</v>
      </c>
      <c r="Q25" s="23">
        <v>1000.057</v>
      </c>
      <c r="R25" s="23">
        <v>121.0172</v>
      </c>
      <c r="S25" s="23">
        <v>296.22390000000001</v>
      </c>
      <c r="T25" s="23">
        <v>192.24619999999999</v>
      </c>
      <c r="U25" s="23">
        <v>84.038480000000007</v>
      </c>
      <c r="V25" s="23">
        <v>377.89260000000002</v>
      </c>
      <c r="W25" s="23">
        <v>265.17809999999997</v>
      </c>
      <c r="X25" s="23">
        <v>258.46319999999997</v>
      </c>
      <c r="Y25" s="23">
        <v>191.52260000000001</v>
      </c>
      <c r="Z25" s="23">
        <v>345.7278</v>
      </c>
      <c r="AA25" s="23">
        <v>691.82669999999996</v>
      </c>
      <c r="AB25" s="23">
        <v>818.92200000000003</v>
      </c>
      <c r="AC25" s="23">
        <v>839.90480000000002</v>
      </c>
      <c r="AD25" s="23">
        <v>672.88589999999999</v>
      </c>
      <c r="AE25" s="28">
        <v>530.08330000000001</v>
      </c>
    </row>
    <row r="26" spans="1:31" x14ac:dyDescent="0.3">
      <c r="A26" s="60" t="s">
        <v>38</v>
      </c>
      <c r="B26" s="27">
        <v>14.672650000000001</v>
      </c>
      <c r="C26" s="23">
        <v>36.311909999999997</v>
      </c>
      <c r="D26" s="23">
        <v>64.739879999999999</v>
      </c>
      <c r="E26" s="23">
        <v>62.248150000000003</v>
      </c>
      <c r="F26" s="23">
        <v>53.507179999999998</v>
      </c>
      <c r="G26" s="23">
        <v>87.081440000000001</v>
      </c>
      <c r="H26" s="23">
        <v>46.25103</v>
      </c>
      <c r="I26" s="23">
        <v>25.811389999999999</v>
      </c>
      <c r="J26" s="23">
        <v>11.3992</v>
      </c>
      <c r="K26" s="23">
        <v>0</v>
      </c>
      <c r="L26" s="23">
        <v>133.3817</v>
      </c>
      <c r="M26" s="23">
        <v>148.24</v>
      </c>
      <c r="N26" s="23">
        <v>293.89600000000002</v>
      </c>
      <c r="O26" s="23">
        <v>497.70499999999998</v>
      </c>
      <c r="P26" s="23">
        <v>646.20389999999998</v>
      </c>
      <c r="Q26" s="23">
        <v>656.27779999999996</v>
      </c>
      <c r="R26" s="23">
        <v>99.480059999999995</v>
      </c>
      <c r="S26" s="23">
        <v>256.96350000000001</v>
      </c>
      <c r="T26" s="23">
        <v>79.284599999999998</v>
      </c>
      <c r="U26" s="23">
        <v>67.420659999999998</v>
      </c>
      <c r="V26" s="23">
        <v>269.1354</v>
      </c>
      <c r="W26" s="23">
        <v>238.09610000000001</v>
      </c>
      <c r="X26" s="23">
        <v>201.5847</v>
      </c>
      <c r="Y26" s="23">
        <v>242.74930000000001</v>
      </c>
      <c r="Z26" s="23">
        <v>250.36109999999999</v>
      </c>
      <c r="AA26" s="23">
        <v>444.05799999999999</v>
      </c>
      <c r="AB26" s="23">
        <v>449.82369999999997</v>
      </c>
      <c r="AC26" s="23">
        <v>737.14779999999996</v>
      </c>
      <c r="AD26" s="23">
        <v>812.68269999999995</v>
      </c>
      <c r="AE26" s="28">
        <v>391.27519999999998</v>
      </c>
    </row>
    <row r="27" spans="1:31" x14ac:dyDescent="0.3">
      <c r="A27" s="60" t="s">
        <v>39</v>
      </c>
      <c r="B27" s="27">
        <v>12.42797</v>
      </c>
      <c r="C27" s="23">
        <v>47.174219999999998</v>
      </c>
      <c r="D27" s="23">
        <v>45.656739999999999</v>
      </c>
      <c r="E27" s="23">
        <v>36.793460000000003</v>
      </c>
      <c r="F27" s="23">
        <v>53.446669999999997</v>
      </c>
      <c r="G27" s="23">
        <v>61.151119999999999</v>
      </c>
      <c r="H27" s="23">
        <v>47.273850000000003</v>
      </c>
      <c r="I27" s="23">
        <v>29.389420000000001</v>
      </c>
      <c r="J27" s="23">
        <v>10.71199</v>
      </c>
      <c r="K27" s="23">
        <v>0</v>
      </c>
      <c r="L27" s="23">
        <v>127.3099</v>
      </c>
      <c r="M27" s="23">
        <v>107.2788</v>
      </c>
      <c r="N27" s="23">
        <v>312.63979999999998</v>
      </c>
      <c r="O27" s="23">
        <v>427.18009999999998</v>
      </c>
      <c r="P27" s="23">
        <v>655.0258</v>
      </c>
      <c r="Q27" s="23">
        <v>429.99560000000002</v>
      </c>
      <c r="R27" s="23">
        <v>96.762140000000002</v>
      </c>
      <c r="S27" s="23">
        <v>225.26949999999999</v>
      </c>
      <c r="T27" s="23">
        <v>60.843249999999998</v>
      </c>
      <c r="U27" s="23">
        <v>45.3339</v>
      </c>
      <c r="V27" s="23">
        <v>288.32319999999999</v>
      </c>
      <c r="W27" s="23">
        <v>245.1104</v>
      </c>
      <c r="X27" s="23">
        <v>176.03270000000001</v>
      </c>
      <c r="Y27" s="23">
        <v>270.2029</v>
      </c>
      <c r="Z27" s="23">
        <v>301.65839999999997</v>
      </c>
      <c r="AA27" s="23">
        <v>384.41890000000001</v>
      </c>
      <c r="AB27" s="23">
        <v>626.50490000000002</v>
      </c>
      <c r="AC27" s="23">
        <v>473.21929999999998</v>
      </c>
      <c r="AD27" s="23">
        <v>432.56099999999998</v>
      </c>
      <c r="AE27" s="28">
        <v>422.01089999999999</v>
      </c>
    </row>
    <row r="28" spans="1:31" ht="14.4" thickBot="1" x14ac:dyDescent="0.35">
      <c r="A28" s="60" t="s">
        <v>40</v>
      </c>
      <c r="B28" s="67">
        <v>14.84759</v>
      </c>
      <c r="C28" s="64">
        <v>31.000050000000002</v>
      </c>
      <c r="D28" s="64">
        <v>66.920699999999997</v>
      </c>
      <c r="E28" s="64">
        <v>56.517589999999998</v>
      </c>
      <c r="F28" s="64">
        <v>52.585940000000001</v>
      </c>
      <c r="G28" s="64">
        <v>53.73809</v>
      </c>
      <c r="H28" s="64">
        <v>56.477780000000003</v>
      </c>
      <c r="I28" s="64">
        <v>34.833480000000002</v>
      </c>
      <c r="J28" s="64">
        <v>7.2085239999999997</v>
      </c>
      <c r="K28" s="64">
        <v>0</v>
      </c>
      <c r="L28" s="64">
        <v>105.24809999999999</v>
      </c>
      <c r="M28" s="64">
        <v>102.51139999999999</v>
      </c>
      <c r="N28" s="64">
        <v>258.61259999999999</v>
      </c>
      <c r="O28" s="64">
        <v>432.90820000000002</v>
      </c>
      <c r="P28" s="64">
        <v>613.20169999999996</v>
      </c>
      <c r="Q28" s="64">
        <v>607.80050000000006</v>
      </c>
      <c r="R28" s="64">
        <v>130.46719999999999</v>
      </c>
      <c r="S28" s="64">
        <v>203.71780000000001</v>
      </c>
      <c r="T28" s="64">
        <v>48.693440000000002</v>
      </c>
      <c r="U28" s="64">
        <v>48.218539999999997</v>
      </c>
      <c r="V28" s="64">
        <v>334.25130000000001</v>
      </c>
      <c r="W28" s="64">
        <v>295.0256</v>
      </c>
      <c r="X28" s="64">
        <v>156.67570000000001</v>
      </c>
      <c r="Y28" s="64">
        <v>185.9316</v>
      </c>
      <c r="Z28" s="64">
        <v>349.84390000000002</v>
      </c>
      <c r="AA28" s="64">
        <v>499.61410000000001</v>
      </c>
      <c r="AB28" s="64">
        <v>302.54660000000001</v>
      </c>
      <c r="AC28" s="64">
        <v>558.06730000000005</v>
      </c>
      <c r="AD28" s="64">
        <v>528.76390000000004</v>
      </c>
      <c r="AE28" s="68">
        <v>363.90609999999998</v>
      </c>
    </row>
    <row r="29" spans="1:31" x14ac:dyDescent="0.3">
      <c r="B29" s="3">
        <f>COUNTIF(B3:B28,"&lt;500")</f>
        <v>26</v>
      </c>
      <c r="C29" s="3">
        <f t="shared" ref="C29:AE29" si="0">COUNTIF(C3:C28,"&lt;500")</f>
        <v>26</v>
      </c>
      <c r="D29" s="3">
        <f t="shared" si="0"/>
        <v>26</v>
      </c>
      <c r="E29" s="3">
        <f t="shared" si="0"/>
        <v>26</v>
      </c>
      <c r="F29" s="3">
        <f t="shared" si="0"/>
        <v>25</v>
      </c>
      <c r="G29" s="3">
        <f t="shared" si="0"/>
        <v>26</v>
      </c>
      <c r="H29" s="3">
        <f t="shared" si="0"/>
        <v>25</v>
      </c>
      <c r="I29" s="3">
        <f t="shared" si="0"/>
        <v>26</v>
      </c>
      <c r="J29" s="3">
        <f t="shared" si="0"/>
        <v>26</v>
      </c>
      <c r="K29" s="3">
        <f t="shared" si="0"/>
        <v>26</v>
      </c>
      <c r="L29" s="3">
        <f t="shared" si="0"/>
        <v>26</v>
      </c>
      <c r="M29" s="3">
        <f t="shared" si="0"/>
        <v>25</v>
      </c>
      <c r="N29" s="3">
        <f t="shared" si="0"/>
        <v>18</v>
      </c>
      <c r="O29" s="3">
        <f t="shared" si="0"/>
        <v>12</v>
      </c>
      <c r="P29" s="3">
        <f t="shared" si="0"/>
        <v>1</v>
      </c>
      <c r="Q29" s="3">
        <f t="shared" si="0"/>
        <v>15</v>
      </c>
      <c r="R29" s="3">
        <f t="shared" si="0"/>
        <v>24</v>
      </c>
      <c r="S29" s="3">
        <f t="shared" si="0"/>
        <v>12</v>
      </c>
      <c r="T29" s="3">
        <f t="shared" si="0"/>
        <v>25</v>
      </c>
      <c r="U29" s="3">
        <f t="shared" si="0"/>
        <v>26</v>
      </c>
      <c r="V29" s="3">
        <f t="shared" si="0"/>
        <v>24</v>
      </c>
      <c r="W29" s="3">
        <f t="shared" si="0"/>
        <v>25</v>
      </c>
      <c r="X29" s="3">
        <f t="shared" si="0"/>
        <v>25</v>
      </c>
      <c r="Y29" s="3">
        <f t="shared" si="0"/>
        <v>21</v>
      </c>
      <c r="Z29" s="3">
        <f t="shared" si="0"/>
        <v>16</v>
      </c>
      <c r="AA29" s="3">
        <f t="shared" si="0"/>
        <v>14</v>
      </c>
      <c r="AB29" s="3">
        <f t="shared" si="0"/>
        <v>7</v>
      </c>
      <c r="AC29" s="3">
        <f t="shared" si="0"/>
        <v>3</v>
      </c>
      <c r="AD29" s="3">
        <f t="shared" si="0"/>
        <v>4</v>
      </c>
      <c r="AE29" s="3">
        <f t="shared" si="0"/>
        <v>10</v>
      </c>
    </row>
    <row r="30" spans="1:31" ht="14.4" thickBot="1" x14ac:dyDescent="0.35"/>
    <row r="31" spans="1:31" ht="14.4" customHeight="1" thickBot="1" x14ac:dyDescent="0.35">
      <c r="A31" s="112" t="s">
        <v>64</v>
      </c>
      <c r="B31" s="119" t="s">
        <v>69</v>
      </c>
      <c r="C31" s="120"/>
      <c r="D31" s="120"/>
      <c r="E31" s="120"/>
      <c r="F31" s="120"/>
      <c r="G31" s="120"/>
      <c r="H31" s="120"/>
      <c r="I31" s="120"/>
      <c r="J31" s="120"/>
      <c r="K31" s="121"/>
      <c r="L31" s="119" t="s">
        <v>68</v>
      </c>
      <c r="M31" s="120"/>
      <c r="N31" s="120"/>
      <c r="O31" s="120"/>
      <c r="P31" s="120"/>
      <c r="Q31" s="120"/>
      <c r="R31" s="120"/>
      <c r="S31" s="120"/>
      <c r="T31" s="120"/>
      <c r="U31" s="121"/>
      <c r="V31" s="119" t="s">
        <v>67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1" ht="15" customHeight="1" thickBot="1" x14ac:dyDescent="0.35">
      <c r="A32" s="113"/>
      <c r="B32" s="61">
        <v>8.3000000000000007</v>
      </c>
      <c r="C32" s="61">
        <v>9.3000000000000007</v>
      </c>
      <c r="D32" s="61">
        <v>10.3</v>
      </c>
      <c r="E32" s="61">
        <v>11.3</v>
      </c>
      <c r="F32" s="61">
        <v>12.3</v>
      </c>
      <c r="G32" s="61">
        <v>13.3</v>
      </c>
      <c r="H32" s="61">
        <v>14.3</v>
      </c>
      <c r="I32" s="61">
        <v>15.3</v>
      </c>
      <c r="J32" s="61">
        <v>16.3</v>
      </c>
      <c r="K32" s="62">
        <v>17.3</v>
      </c>
      <c r="L32" s="61">
        <v>8.3000000000000007</v>
      </c>
      <c r="M32" s="61">
        <v>9.3000000000000007</v>
      </c>
      <c r="N32" s="61">
        <v>10.3</v>
      </c>
      <c r="O32" s="61">
        <v>11.3</v>
      </c>
      <c r="P32" s="61">
        <v>12.3</v>
      </c>
      <c r="Q32" s="61">
        <v>13.3</v>
      </c>
      <c r="R32" s="61">
        <v>14.3</v>
      </c>
      <c r="S32" s="61">
        <v>15.3</v>
      </c>
      <c r="T32" s="61">
        <v>16.3</v>
      </c>
      <c r="U32" s="62">
        <v>17.3</v>
      </c>
      <c r="V32" s="62">
        <v>7.3</v>
      </c>
      <c r="W32" s="61">
        <v>8.3000000000000007</v>
      </c>
      <c r="X32" s="61">
        <v>9.3000000000000007</v>
      </c>
      <c r="Y32" s="61">
        <v>10.3</v>
      </c>
      <c r="Z32" s="61">
        <v>11.3</v>
      </c>
      <c r="AA32" s="61">
        <v>12.3</v>
      </c>
      <c r="AB32" s="61">
        <v>13.3</v>
      </c>
      <c r="AC32" s="61">
        <v>14.3</v>
      </c>
      <c r="AD32" s="61">
        <v>15.3</v>
      </c>
      <c r="AE32" s="62">
        <v>16.3</v>
      </c>
    </row>
    <row r="33" spans="1:31" ht="15" customHeight="1" x14ac:dyDescent="0.3">
      <c r="A33" s="59" t="s">
        <v>10</v>
      </c>
      <c r="B33" s="65">
        <f t="shared" ref="B33:N33" si="1">B63*0.9058</f>
        <v>26.435700536000002</v>
      </c>
      <c r="C33" s="63">
        <f t="shared" si="1"/>
        <v>75.298248200000003</v>
      </c>
      <c r="D33" s="63">
        <f t="shared" si="1"/>
        <v>86.382613380000009</v>
      </c>
      <c r="E33" s="63">
        <f t="shared" si="1"/>
        <v>144.77374226000001</v>
      </c>
      <c r="F33" s="63">
        <f t="shared" si="1"/>
        <v>109.79727164000001</v>
      </c>
      <c r="G33" s="63">
        <f t="shared" si="1"/>
        <v>129.05376441999999</v>
      </c>
      <c r="H33" s="63">
        <f t="shared" si="1"/>
        <v>104.81899484000002</v>
      </c>
      <c r="I33" s="63">
        <f t="shared" si="1"/>
        <v>65.406223792000006</v>
      </c>
      <c r="J33" s="63">
        <f t="shared" si="1"/>
        <v>18.788302875999999</v>
      </c>
      <c r="K33" s="63">
        <f t="shared" si="1"/>
        <v>0</v>
      </c>
      <c r="L33" s="63">
        <f t="shared" si="1"/>
        <v>153.39315389999999</v>
      </c>
      <c r="M33" s="63">
        <f t="shared" si="1"/>
        <v>241.87785734000002</v>
      </c>
      <c r="N33" s="63">
        <f t="shared" si="1"/>
        <v>666.67305725999995</v>
      </c>
      <c r="O33" s="63">
        <f t="shared" ref="O33:Q33" si="2">O63*0.9058</f>
        <v>1092.6330254</v>
      </c>
      <c r="P33" s="63">
        <f t="shared" si="2"/>
        <v>710.86078924000003</v>
      </c>
      <c r="Q33" s="63">
        <f t="shared" si="2"/>
        <v>193.29599898000001</v>
      </c>
      <c r="R33" s="63">
        <f t="shared" ref="R33:AA33" si="3">R63*0.9058</f>
        <v>132.71183772000001</v>
      </c>
      <c r="S33" s="63">
        <f t="shared" si="3"/>
        <v>996.13543400000003</v>
      </c>
      <c r="T33" s="63">
        <f t="shared" si="3"/>
        <v>119.28579838000002</v>
      </c>
      <c r="U33" s="63">
        <f t="shared" si="3"/>
        <v>113.15697442</v>
      </c>
      <c r="V33" s="63">
        <f t="shared" si="3"/>
        <v>147.60065348000001</v>
      </c>
      <c r="W33" s="63">
        <f t="shared" si="3"/>
        <v>164.98204968000002</v>
      </c>
      <c r="X33" s="63">
        <f t="shared" si="3"/>
        <v>122.93354556</v>
      </c>
      <c r="Y33" s="63">
        <f t="shared" si="3"/>
        <v>262.07692559999998</v>
      </c>
      <c r="Z33" s="63">
        <f t="shared" si="3"/>
        <v>557.29652972000008</v>
      </c>
      <c r="AA33" s="63">
        <f t="shared" si="3"/>
        <v>503.54300626000008</v>
      </c>
      <c r="AB33" s="63">
        <f t="shared" ref="AB33:AD33" si="4">AB63*0.9058</f>
        <v>748.81842882000001</v>
      </c>
      <c r="AC33" s="63">
        <f t="shared" si="4"/>
        <v>689.64006916000005</v>
      </c>
      <c r="AD33" s="63">
        <f t="shared" si="4"/>
        <v>824.45617086000004</v>
      </c>
      <c r="AE33" s="66">
        <f t="shared" ref="AE33:AE58" si="5">AE63*0.9058</f>
        <v>1443.6812502</v>
      </c>
    </row>
    <row r="34" spans="1:31" x14ac:dyDescent="0.3">
      <c r="A34" s="60" t="s">
        <v>16</v>
      </c>
      <c r="B34" s="27">
        <f t="shared" ref="B34:N34" si="6">B64*0.9058</f>
        <v>40.155373062000002</v>
      </c>
      <c r="C34" s="23">
        <f t="shared" si="6"/>
        <v>106.8214469</v>
      </c>
      <c r="D34" s="23">
        <f t="shared" si="6"/>
        <v>122.72675142000001</v>
      </c>
      <c r="E34" s="23">
        <f t="shared" si="6"/>
        <v>131.33964130000001</v>
      </c>
      <c r="F34" s="23">
        <f t="shared" si="6"/>
        <v>139.71847246000002</v>
      </c>
      <c r="G34" s="23">
        <f t="shared" si="6"/>
        <v>96.969241460000006</v>
      </c>
      <c r="H34" s="23">
        <f t="shared" si="6"/>
        <v>80.273834773999994</v>
      </c>
      <c r="I34" s="23">
        <f t="shared" si="6"/>
        <v>71.678671399999999</v>
      </c>
      <c r="J34" s="23">
        <f t="shared" si="6"/>
        <v>20.054556928000004</v>
      </c>
      <c r="K34" s="23">
        <f t="shared" si="6"/>
        <v>0</v>
      </c>
      <c r="L34" s="23">
        <f t="shared" si="6"/>
        <v>151.34224154</v>
      </c>
      <c r="M34" s="23">
        <f t="shared" si="6"/>
        <v>207.83590058000001</v>
      </c>
      <c r="N34" s="23">
        <f t="shared" si="6"/>
        <v>708.76232238</v>
      </c>
      <c r="O34" s="23">
        <f t="shared" ref="O34:Q34" si="7">O64*0.9058</f>
        <v>1148.4121894000002</v>
      </c>
      <c r="P34" s="23">
        <f t="shared" si="7"/>
        <v>563.71629664</v>
      </c>
      <c r="Q34" s="23">
        <f t="shared" si="7"/>
        <v>282.58967240000004</v>
      </c>
      <c r="R34" s="23">
        <f t="shared" ref="R34:AA34" si="8">R64*0.9058</f>
        <v>345.96886072000001</v>
      </c>
      <c r="S34" s="23">
        <f t="shared" si="8"/>
        <v>2489.7335106000005</v>
      </c>
      <c r="T34" s="23">
        <f t="shared" si="8"/>
        <v>219.64092024000001</v>
      </c>
      <c r="U34" s="23">
        <f t="shared" si="8"/>
        <v>189.07678258000001</v>
      </c>
      <c r="V34" s="23">
        <f t="shared" si="8"/>
        <v>431.22837268000001</v>
      </c>
      <c r="W34" s="23">
        <f t="shared" si="8"/>
        <v>399.16776284000002</v>
      </c>
      <c r="X34" s="23">
        <f t="shared" si="8"/>
        <v>321.26343746000003</v>
      </c>
      <c r="Y34" s="23">
        <f t="shared" si="8"/>
        <v>368.22201164000001</v>
      </c>
      <c r="Z34" s="23">
        <f t="shared" si="8"/>
        <v>528.63937280000005</v>
      </c>
      <c r="AA34" s="23">
        <f t="shared" si="8"/>
        <v>735.30670080000004</v>
      </c>
      <c r="AB34" s="23">
        <f t="shared" ref="AB34:AD34" si="9">AB64*0.9058</f>
        <v>909.01015519999999</v>
      </c>
      <c r="AC34" s="23">
        <f t="shared" si="9"/>
        <v>842.89572262000002</v>
      </c>
      <c r="AD34" s="23">
        <f t="shared" si="9"/>
        <v>1074.1619518000002</v>
      </c>
      <c r="AE34" s="28">
        <f t="shared" si="5"/>
        <v>763.28160916000002</v>
      </c>
    </row>
    <row r="35" spans="1:31" x14ac:dyDescent="0.3">
      <c r="A35" s="60" t="s">
        <v>17</v>
      </c>
      <c r="B35" s="27">
        <f t="shared" ref="B35:N35" si="10">B65*0.9058</f>
        <v>35.596680937999999</v>
      </c>
      <c r="C35" s="23">
        <f t="shared" si="10"/>
        <v>82.513669840000006</v>
      </c>
      <c r="D35" s="23">
        <f t="shared" si="10"/>
        <v>131.52415276000002</v>
      </c>
      <c r="E35" s="23">
        <f t="shared" si="10"/>
        <v>158.84507352</v>
      </c>
      <c r="F35" s="23">
        <f t="shared" si="10"/>
        <v>118.25671900000002</v>
      </c>
      <c r="G35" s="23">
        <f t="shared" si="10"/>
        <v>158.14489012000001</v>
      </c>
      <c r="H35" s="23">
        <f t="shared" si="10"/>
        <v>147.44702980000002</v>
      </c>
      <c r="I35" s="23">
        <f t="shared" si="10"/>
        <v>111.20696818</v>
      </c>
      <c r="J35" s="23">
        <f t="shared" si="10"/>
        <v>38.484742716000007</v>
      </c>
      <c r="K35" s="23">
        <f t="shared" si="10"/>
        <v>0</v>
      </c>
      <c r="L35" s="23">
        <f t="shared" si="10"/>
        <v>162.09209478</v>
      </c>
      <c r="M35" s="23">
        <f t="shared" si="10"/>
        <v>191.58050436000002</v>
      </c>
      <c r="N35" s="23">
        <f t="shared" si="10"/>
        <v>429.88824158</v>
      </c>
      <c r="O35" s="23">
        <f t="shared" ref="O35:Q35" si="11">O65*0.9058</f>
        <v>967.71233580000012</v>
      </c>
      <c r="P35" s="23">
        <f t="shared" si="11"/>
        <v>564.27807380000002</v>
      </c>
      <c r="Q35" s="23">
        <f t="shared" si="11"/>
        <v>405.43752928000004</v>
      </c>
      <c r="R35" s="23">
        <f t="shared" ref="R35:AA35" si="12">R65*0.9058</f>
        <v>296.61480786000004</v>
      </c>
      <c r="S35" s="23">
        <f t="shared" si="12"/>
        <v>18932.80515</v>
      </c>
      <c r="T35" s="23">
        <f t="shared" si="12"/>
        <v>268.16399218000004</v>
      </c>
      <c r="U35" s="23">
        <f t="shared" si="12"/>
        <v>80.59811117400001</v>
      </c>
      <c r="V35" s="23">
        <f t="shared" si="12"/>
        <v>341.51621965999999</v>
      </c>
      <c r="W35" s="23">
        <f t="shared" si="12"/>
        <v>461.71895938000006</v>
      </c>
      <c r="X35" s="23">
        <f t="shared" si="12"/>
        <v>330.89326900000003</v>
      </c>
      <c r="Y35" s="23">
        <f t="shared" si="12"/>
        <v>366.38640794000003</v>
      </c>
      <c r="Z35" s="23">
        <f t="shared" si="12"/>
        <v>554.89235536000001</v>
      </c>
      <c r="AA35" s="23">
        <f t="shared" si="12"/>
        <v>615.00278322000008</v>
      </c>
      <c r="AB35" s="23">
        <f t="shared" ref="AB35:AD35" si="13">AB65*0.9058</f>
        <v>703.02906128000006</v>
      </c>
      <c r="AC35" s="23">
        <f t="shared" si="13"/>
        <v>773.90881708000006</v>
      </c>
      <c r="AD35" s="23">
        <f t="shared" si="13"/>
        <v>731.49672484000007</v>
      </c>
      <c r="AE35" s="28">
        <f t="shared" si="5"/>
        <v>749.27558608000004</v>
      </c>
    </row>
    <row r="36" spans="1:31" x14ac:dyDescent="0.3">
      <c r="A36" s="60" t="s">
        <v>18</v>
      </c>
      <c r="B36" s="27">
        <f t="shared" ref="B36:N36" si="14">B66*0.9058</f>
        <v>11.201548526</v>
      </c>
      <c r="C36" s="23">
        <f t="shared" si="14"/>
        <v>52.087983710000003</v>
      </c>
      <c r="D36" s="23">
        <f t="shared" si="14"/>
        <v>52.962497378000002</v>
      </c>
      <c r="E36" s="23">
        <f t="shared" si="14"/>
        <v>73.462898124000006</v>
      </c>
      <c r="F36" s="23">
        <f t="shared" si="14"/>
        <v>59.066384664000005</v>
      </c>
      <c r="G36" s="23">
        <f t="shared" si="14"/>
        <v>66.662133608000005</v>
      </c>
      <c r="H36" s="23">
        <f t="shared" si="14"/>
        <v>41.611555258000003</v>
      </c>
      <c r="I36" s="23">
        <f t="shared" si="14"/>
        <v>25.754557051999999</v>
      </c>
      <c r="J36" s="23">
        <f t="shared" si="14"/>
        <v>7.7933972214000002</v>
      </c>
      <c r="K36" s="23">
        <f t="shared" si="14"/>
        <v>0</v>
      </c>
      <c r="L36" s="23">
        <f t="shared" si="14"/>
        <v>96.181286040000003</v>
      </c>
      <c r="M36" s="23">
        <f t="shared" si="14"/>
        <v>57.867232276000003</v>
      </c>
      <c r="N36" s="23">
        <f t="shared" si="14"/>
        <v>223.79328860000001</v>
      </c>
      <c r="O36" s="23">
        <f t="shared" ref="O36:Q36" si="15">O66*0.9058</f>
        <v>380.20157896000001</v>
      </c>
      <c r="P36" s="23">
        <f t="shared" si="15"/>
        <v>229.06441054000001</v>
      </c>
      <c r="Q36" s="23">
        <f t="shared" si="15"/>
        <v>148.56134496000001</v>
      </c>
      <c r="R36" s="23">
        <f t="shared" ref="R36:AA36" si="16">R66*0.9058</f>
        <v>87.593649864</v>
      </c>
      <c r="S36" s="23">
        <f t="shared" si="16"/>
        <v>473.75849066000001</v>
      </c>
      <c r="T36" s="23">
        <f t="shared" si="16"/>
        <v>97.486000360000006</v>
      </c>
      <c r="U36" s="23">
        <f t="shared" si="16"/>
        <v>36.829420390000003</v>
      </c>
      <c r="V36" s="23">
        <f t="shared" si="16"/>
        <v>169.52418378000002</v>
      </c>
      <c r="W36" s="23">
        <f t="shared" si="16"/>
        <v>238.03056242</v>
      </c>
      <c r="X36" s="23">
        <f t="shared" si="16"/>
        <v>160.37877408000003</v>
      </c>
      <c r="Y36" s="23">
        <f t="shared" si="16"/>
        <v>114.16349938</v>
      </c>
      <c r="Z36" s="23">
        <f t="shared" si="16"/>
        <v>310.50760594000002</v>
      </c>
      <c r="AA36" s="23">
        <f t="shared" si="16"/>
        <v>217.29634752000001</v>
      </c>
      <c r="AB36" s="23">
        <f t="shared" ref="AB36:AD36" si="17">AB66*0.9058</f>
        <v>326.48120778000003</v>
      </c>
      <c r="AC36" s="23">
        <f t="shared" si="17"/>
        <v>361.16483326000002</v>
      </c>
      <c r="AD36" s="23">
        <f t="shared" si="17"/>
        <v>339.17128461999999</v>
      </c>
      <c r="AE36" s="28">
        <f t="shared" si="5"/>
        <v>287.50852872000002</v>
      </c>
    </row>
    <row r="37" spans="1:31" x14ac:dyDescent="0.3">
      <c r="A37" s="60" t="s">
        <v>19</v>
      </c>
      <c r="B37" s="27">
        <f t="shared" ref="B37:N37" si="18">B67*0.9058</f>
        <v>10.936167242</v>
      </c>
      <c r="C37" s="23">
        <f t="shared" si="18"/>
        <v>41.147993992000004</v>
      </c>
      <c r="D37" s="23">
        <f t="shared" si="18"/>
        <v>23.078543054000001</v>
      </c>
      <c r="E37" s="23">
        <f t="shared" si="18"/>
        <v>69.458120816000005</v>
      </c>
      <c r="F37" s="23">
        <f t="shared" si="18"/>
        <v>47.751185412000005</v>
      </c>
      <c r="G37" s="23">
        <f t="shared" si="18"/>
        <v>60.310519080000006</v>
      </c>
      <c r="H37" s="23">
        <f t="shared" si="18"/>
        <v>28.650001100000001</v>
      </c>
      <c r="I37" s="23">
        <f t="shared" si="18"/>
        <v>31.631206292000005</v>
      </c>
      <c r="J37" s="23">
        <f t="shared" si="18"/>
        <v>9.4668781200000005</v>
      </c>
      <c r="K37" s="23">
        <f t="shared" si="18"/>
        <v>0</v>
      </c>
      <c r="L37" s="23">
        <f t="shared" si="18"/>
        <v>107.63295312000001</v>
      </c>
      <c r="M37" s="23">
        <f t="shared" si="18"/>
        <v>61.648548724000008</v>
      </c>
      <c r="N37" s="23">
        <f t="shared" si="18"/>
        <v>213.9943442</v>
      </c>
      <c r="O37" s="23">
        <f t="shared" ref="O37:Q37" si="19">O67*0.9058</f>
        <v>420.36330168000006</v>
      </c>
      <c r="P37" s="23">
        <f t="shared" si="19"/>
        <v>269.05602402</v>
      </c>
      <c r="Q37" s="23">
        <f t="shared" si="19"/>
        <v>145.27030182000001</v>
      </c>
      <c r="R37" s="23">
        <f t="shared" ref="R37:AA37" si="20">R67*0.9058</f>
        <v>106.08829238</v>
      </c>
      <c r="S37" s="23">
        <f t="shared" si="20"/>
        <v>355.34162622000002</v>
      </c>
      <c r="T37" s="23">
        <f t="shared" si="20"/>
        <v>58.937878818000009</v>
      </c>
      <c r="U37" s="23">
        <f t="shared" si="20"/>
        <v>26.164295682000002</v>
      </c>
      <c r="V37" s="23">
        <f t="shared" si="20"/>
        <v>113.39257300000001</v>
      </c>
      <c r="W37" s="23">
        <f t="shared" si="20"/>
        <v>184.21789022000002</v>
      </c>
      <c r="X37" s="23">
        <f t="shared" si="20"/>
        <v>111.81077446</v>
      </c>
      <c r="Y37" s="23">
        <f t="shared" si="20"/>
        <v>145.94512281999999</v>
      </c>
      <c r="Z37" s="23">
        <f t="shared" si="20"/>
        <v>293.15374606</v>
      </c>
      <c r="AA37" s="23">
        <f t="shared" si="20"/>
        <v>217.60649344000001</v>
      </c>
      <c r="AB37" s="23">
        <f t="shared" ref="AB37:AD37" si="21">AB67*0.9058</f>
        <v>223.73241884000001</v>
      </c>
      <c r="AC37" s="23">
        <f t="shared" si="21"/>
        <v>263.34223762000005</v>
      </c>
      <c r="AD37" s="23">
        <f t="shared" si="21"/>
        <v>310.04229648</v>
      </c>
      <c r="AE37" s="28">
        <f t="shared" si="5"/>
        <v>294.06778884000005</v>
      </c>
    </row>
    <row r="38" spans="1:31" x14ac:dyDescent="0.3">
      <c r="A38" s="60" t="s">
        <v>20</v>
      </c>
      <c r="B38" s="27">
        <f t="shared" ref="B38:N38" si="22">B68*0.9058</f>
        <v>10.082233350000001</v>
      </c>
      <c r="C38" s="23">
        <f t="shared" si="22"/>
        <v>38.002911464000007</v>
      </c>
      <c r="D38" s="23">
        <f t="shared" si="22"/>
        <v>60.912024628000012</v>
      </c>
      <c r="E38" s="23">
        <f t="shared" si="22"/>
        <v>59.819484899999999</v>
      </c>
      <c r="F38" s="23">
        <f t="shared" si="22"/>
        <v>54.366460204000006</v>
      </c>
      <c r="G38" s="23">
        <f t="shared" si="22"/>
        <v>72.157522569999998</v>
      </c>
      <c r="H38" s="23">
        <f t="shared" si="22"/>
        <v>21.786645803999999</v>
      </c>
      <c r="I38" s="23">
        <f t="shared" si="22"/>
        <v>21.945006818</v>
      </c>
      <c r="J38" s="23">
        <f t="shared" si="22"/>
        <v>6.0924497494000001</v>
      </c>
      <c r="K38" s="23">
        <f t="shared" si="22"/>
        <v>0</v>
      </c>
      <c r="L38" s="23">
        <f t="shared" si="22"/>
        <v>74.821172398000002</v>
      </c>
      <c r="M38" s="23">
        <f t="shared" si="22"/>
        <v>94.893691340000004</v>
      </c>
      <c r="N38" s="23">
        <f t="shared" si="22"/>
        <v>174.75871140000001</v>
      </c>
      <c r="O38" s="23">
        <f t="shared" ref="O38:Q38" si="23">O68*0.9058</f>
        <v>314.91794614000003</v>
      </c>
      <c r="P38" s="23">
        <f t="shared" si="23"/>
        <v>190.1704455</v>
      </c>
      <c r="Q38" s="23">
        <f t="shared" si="23"/>
        <v>134.56990525999998</v>
      </c>
      <c r="R38" s="23">
        <f t="shared" ref="R38:AA38" si="24">R68*0.9058</f>
        <v>87.118168270000012</v>
      </c>
      <c r="S38" s="23">
        <f t="shared" si="24"/>
        <v>353.55149368000002</v>
      </c>
      <c r="T38" s="23">
        <f t="shared" si="24"/>
        <v>46.943873046000007</v>
      </c>
      <c r="U38" s="23">
        <f t="shared" si="24"/>
        <v>27.676709942000002</v>
      </c>
      <c r="V38" s="23">
        <f t="shared" si="24"/>
        <v>179.28662444000003</v>
      </c>
      <c r="W38" s="23">
        <f t="shared" si="24"/>
        <v>189.54254494</v>
      </c>
      <c r="X38" s="23">
        <f t="shared" si="24"/>
        <v>95.213619899999998</v>
      </c>
      <c r="Y38" s="23">
        <f t="shared" si="24"/>
        <v>127.77794512</v>
      </c>
      <c r="Z38" s="23">
        <f t="shared" si="24"/>
        <v>174.99168316000001</v>
      </c>
      <c r="AA38" s="23">
        <f t="shared" si="24"/>
        <v>236.2358103</v>
      </c>
      <c r="AB38" s="23">
        <f t="shared" ref="AB38:AD38" si="25">AB68*0.9058</f>
        <v>313.44185446</v>
      </c>
      <c r="AC38" s="23">
        <f t="shared" si="25"/>
        <v>369.86006036000003</v>
      </c>
      <c r="AD38" s="23">
        <f t="shared" si="25"/>
        <v>290.96442746000002</v>
      </c>
      <c r="AE38" s="28">
        <f t="shared" si="5"/>
        <v>206.11868494000001</v>
      </c>
    </row>
    <row r="39" spans="1:31" x14ac:dyDescent="0.3">
      <c r="A39" s="60" t="s">
        <v>21</v>
      </c>
      <c r="B39" s="27">
        <f t="shared" ref="B39:N39" si="26">B69*0.9058</f>
        <v>8.7560724033999993</v>
      </c>
      <c r="C39" s="23">
        <f t="shared" si="26"/>
        <v>39.348060696000005</v>
      </c>
      <c r="D39" s="23">
        <f t="shared" si="26"/>
        <v>40.004657000000002</v>
      </c>
      <c r="E39" s="23">
        <f t="shared" si="26"/>
        <v>51.820971986000004</v>
      </c>
      <c r="F39" s="23">
        <f t="shared" si="26"/>
        <v>74.314485994000009</v>
      </c>
      <c r="G39" s="23">
        <f t="shared" si="26"/>
        <v>57.627367378000002</v>
      </c>
      <c r="H39" s="23">
        <f t="shared" si="26"/>
        <v>34.214620356000005</v>
      </c>
      <c r="I39" s="23">
        <f t="shared" si="26"/>
        <v>17.818390352000002</v>
      </c>
      <c r="J39" s="23">
        <f t="shared" si="26"/>
        <v>9.6010361580000012</v>
      </c>
      <c r="K39" s="23">
        <f t="shared" si="26"/>
        <v>0</v>
      </c>
      <c r="L39" s="23">
        <f t="shared" si="26"/>
        <v>76.317871027999999</v>
      </c>
      <c r="M39" s="23">
        <f t="shared" si="26"/>
        <v>94.089703260000007</v>
      </c>
      <c r="N39" s="23">
        <f t="shared" si="26"/>
        <v>174.03706054000003</v>
      </c>
      <c r="O39" s="23">
        <f t="shared" ref="O39:Q39" si="27">O69*0.9058</f>
        <v>262.14141856000003</v>
      </c>
      <c r="P39" s="23">
        <f t="shared" si="27"/>
        <v>241.01345239999998</v>
      </c>
      <c r="Q39" s="23">
        <f t="shared" si="27"/>
        <v>141.78949358</v>
      </c>
      <c r="R39" s="23">
        <f t="shared" ref="R39:AA39" si="28">R69*0.9058</f>
        <v>134.57561180000002</v>
      </c>
      <c r="S39" s="23">
        <f t="shared" si="28"/>
        <v>291.53707422000002</v>
      </c>
      <c r="T39" s="23">
        <f t="shared" si="28"/>
        <v>68.764278016000006</v>
      </c>
      <c r="U39" s="23">
        <f t="shared" si="28"/>
        <v>66.965368273999999</v>
      </c>
      <c r="V39" s="23">
        <f t="shared" si="28"/>
        <v>172.9688506</v>
      </c>
      <c r="W39" s="23">
        <f t="shared" si="28"/>
        <v>214.99307927999999</v>
      </c>
      <c r="X39" s="23">
        <f t="shared" si="28"/>
        <v>163.93041588</v>
      </c>
      <c r="Y39" s="23">
        <f t="shared" si="28"/>
        <v>159.51192348000001</v>
      </c>
      <c r="Z39" s="23">
        <f t="shared" si="28"/>
        <v>198.92762931999999</v>
      </c>
      <c r="AA39" s="23">
        <f t="shared" si="28"/>
        <v>191.17597408000003</v>
      </c>
      <c r="AB39" s="23">
        <f t="shared" ref="AB39:AD39" si="29">AB69*0.9058</f>
        <v>266.89677798000002</v>
      </c>
      <c r="AC39" s="23">
        <f t="shared" si="29"/>
        <v>337.47327194000002</v>
      </c>
      <c r="AD39" s="23">
        <f t="shared" si="29"/>
        <v>337.93658864000002</v>
      </c>
      <c r="AE39" s="28">
        <f t="shared" si="5"/>
        <v>283.28233766000005</v>
      </c>
    </row>
    <row r="40" spans="1:31" x14ac:dyDescent="0.3">
      <c r="A40" s="60" t="s">
        <v>22</v>
      </c>
      <c r="B40" s="27">
        <f t="shared" ref="B40:N40" si="30">B70*0.9058</f>
        <v>49.096126310000002</v>
      </c>
      <c r="C40" s="23">
        <f t="shared" si="30"/>
        <v>128.33238530000003</v>
      </c>
      <c r="D40" s="23">
        <f t="shared" si="30"/>
        <v>204.14974748</v>
      </c>
      <c r="E40" s="23">
        <f t="shared" si="30"/>
        <v>214.87360426000001</v>
      </c>
      <c r="F40" s="23">
        <f t="shared" si="30"/>
        <v>205.76741570000002</v>
      </c>
      <c r="G40" s="23">
        <f t="shared" si="30"/>
        <v>190.26519218000001</v>
      </c>
      <c r="H40" s="23">
        <f t="shared" si="30"/>
        <v>184.31789054000001</v>
      </c>
      <c r="I40" s="23">
        <f t="shared" si="30"/>
        <v>190.89626304000001</v>
      </c>
      <c r="J40" s="23">
        <f t="shared" si="30"/>
        <v>45.907674078000007</v>
      </c>
      <c r="K40" s="23">
        <f t="shared" si="30"/>
        <v>0</v>
      </c>
      <c r="L40" s="23">
        <f t="shared" si="30"/>
        <v>157.74026926000002</v>
      </c>
      <c r="M40" s="23">
        <f t="shared" si="30"/>
        <v>205.84766958</v>
      </c>
      <c r="N40" s="23">
        <f t="shared" si="30"/>
        <v>963.58098200000006</v>
      </c>
      <c r="O40" s="23">
        <f t="shared" ref="O40:Q40" si="31">O70*0.9058</f>
        <v>2634.7303514000005</v>
      </c>
      <c r="P40" s="23">
        <f t="shared" si="31"/>
        <v>3137.1993505999999</v>
      </c>
      <c r="Q40" s="23">
        <f t="shared" si="31"/>
        <v>385.85793763999999</v>
      </c>
      <c r="R40" s="23">
        <f t="shared" ref="R40:AA40" si="32">R70*0.9058</f>
        <v>507.44809122000004</v>
      </c>
      <c r="S40" s="23">
        <f t="shared" si="32"/>
        <v>1026.1617982</v>
      </c>
      <c r="T40" s="23">
        <f t="shared" si="32"/>
        <v>337.38160498000002</v>
      </c>
      <c r="U40" s="23">
        <f t="shared" si="32"/>
        <v>176.90310232000002</v>
      </c>
      <c r="V40" s="23">
        <f t="shared" si="32"/>
        <v>395.95298806</v>
      </c>
      <c r="W40" s="23">
        <f t="shared" si="32"/>
        <v>401.20164616000005</v>
      </c>
      <c r="X40" s="23">
        <f t="shared" si="32"/>
        <v>368.72210382000003</v>
      </c>
      <c r="Y40" s="23">
        <f t="shared" si="32"/>
        <v>386.95594840000001</v>
      </c>
      <c r="Z40" s="23">
        <f t="shared" si="32"/>
        <v>888.87576106000006</v>
      </c>
      <c r="AA40" s="23">
        <f t="shared" si="32"/>
        <v>900.62335300000007</v>
      </c>
      <c r="AB40" s="23">
        <f t="shared" ref="AB40:AD40" si="33">AB70*0.9058</f>
        <v>1070.5786069999999</v>
      </c>
      <c r="AC40" s="23">
        <f t="shared" si="33"/>
        <v>1344.8376367999999</v>
      </c>
      <c r="AD40" s="23">
        <f t="shared" si="33"/>
        <v>1015.0657481999999</v>
      </c>
      <c r="AE40" s="28">
        <f t="shared" si="5"/>
        <v>881.8397784</v>
      </c>
    </row>
    <row r="41" spans="1:31" x14ac:dyDescent="0.3">
      <c r="A41" s="60" t="s">
        <v>23</v>
      </c>
      <c r="B41" s="27">
        <f t="shared" ref="B41:N41" si="34">B71*0.9058</f>
        <v>27.181735532000001</v>
      </c>
      <c r="C41" s="23">
        <f t="shared" si="34"/>
        <v>105.45531934000002</v>
      </c>
      <c r="D41" s="23">
        <f t="shared" si="34"/>
        <v>105.53439568000002</v>
      </c>
      <c r="E41" s="23">
        <f t="shared" si="34"/>
        <v>146.27755142000001</v>
      </c>
      <c r="F41" s="23">
        <f t="shared" si="34"/>
        <v>127.39406708</v>
      </c>
      <c r="G41" s="23">
        <f t="shared" si="34"/>
        <v>158.41617722000001</v>
      </c>
      <c r="H41" s="23">
        <f t="shared" si="34"/>
        <v>127.56399516</v>
      </c>
      <c r="I41" s="23">
        <f t="shared" si="34"/>
        <v>88.700510289999997</v>
      </c>
      <c r="J41" s="23">
        <f t="shared" si="34"/>
        <v>15.567386772000003</v>
      </c>
      <c r="K41" s="23">
        <f t="shared" si="34"/>
        <v>0</v>
      </c>
      <c r="L41" s="23">
        <f t="shared" si="34"/>
        <v>153.93464114</v>
      </c>
      <c r="M41" s="23">
        <f t="shared" si="34"/>
        <v>171.74810393999999</v>
      </c>
      <c r="N41" s="23">
        <f t="shared" si="34"/>
        <v>683.3693969200001</v>
      </c>
      <c r="O41" s="23">
        <f t="shared" ref="O41:Q41" si="35">O71*0.9058</f>
        <v>1067.1564946000001</v>
      </c>
      <c r="P41" s="23">
        <f t="shared" si="35"/>
        <v>2748.6990132000001</v>
      </c>
      <c r="Q41" s="23">
        <f t="shared" si="35"/>
        <v>158.86518228</v>
      </c>
      <c r="R41" s="23">
        <f t="shared" ref="R41:AA41" si="36">R71*0.9058</f>
        <v>488.61813966</v>
      </c>
      <c r="S41" s="23">
        <f t="shared" si="36"/>
        <v>1004.8093748000001</v>
      </c>
      <c r="T41" s="23">
        <f t="shared" si="36"/>
        <v>260.88018264000004</v>
      </c>
      <c r="U41" s="23">
        <f t="shared" si="36"/>
        <v>155.88374158000002</v>
      </c>
      <c r="V41" s="23">
        <f t="shared" si="36"/>
        <v>297.73392376000004</v>
      </c>
      <c r="W41" s="23">
        <f t="shared" si="36"/>
        <v>283.35878717999998</v>
      </c>
      <c r="X41" s="23">
        <f t="shared" si="36"/>
        <v>294.14387604000001</v>
      </c>
      <c r="Y41" s="23">
        <f t="shared" si="36"/>
        <v>329.39018448000002</v>
      </c>
      <c r="Z41" s="23">
        <f t="shared" si="36"/>
        <v>466.17884684000006</v>
      </c>
      <c r="AA41" s="23">
        <f t="shared" si="36"/>
        <v>773.62575458000003</v>
      </c>
      <c r="AB41" s="23">
        <f t="shared" ref="AB41:AD41" si="37">AB71*0.9058</f>
        <v>911.93136020000009</v>
      </c>
      <c r="AC41" s="23">
        <f t="shared" si="37"/>
        <v>814.53766086000007</v>
      </c>
      <c r="AD41" s="23">
        <f t="shared" si="37"/>
        <v>956.58730020000007</v>
      </c>
      <c r="AE41" s="28">
        <f t="shared" si="5"/>
        <v>694.87613664000003</v>
      </c>
    </row>
    <row r="42" spans="1:31" x14ac:dyDescent="0.3">
      <c r="A42" s="60" t="s">
        <v>24</v>
      </c>
      <c r="B42" s="27">
        <f t="shared" ref="B42:N42" si="38">B72*0.9058</f>
        <v>32.3198498</v>
      </c>
      <c r="C42" s="23">
        <f t="shared" si="38"/>
        <v>33.812925229999998</v>
      </c>
      <c r="D42" s="23">
        <f t="shared" si="38"/>
        <v>74.675193669999999</v>
      </c>
      <c r="E42" s="23">
        <f t="shared" si="38"/>
        <v>64.393756784000004</v>
      </c>
      <c r="F42" s="23">
        <f t="shared" si="38"/>
        <v>33.055105775999998</v>
      </c>
      <c r="G42" s="23">
        <f t="shared" si="38"/>
        <v>68.255562620000006</v>
      </c>
      <c r="H42" s="23">
        <f t="shared" si="38"/>
        <v>92.034443060000001</v>
      </c>
      <c r="I42" s="23">
        <f t="shared" si="38"/>
        <v>53.555805436</v>
      </c>
      <c r="J42" s="23">
        <f t="shared" si="38"/>
        <v>14.14302533</v>
      </c>
      <c r="K42" s="23">
        <f t="shared" si="38"/>
        <v>0</v>
      </c>
      <c r="L42" s="23">
        <f t="shared" si="38"/>
        <v>92.142414420000009</v>
      </c>
      <c r="M42" s="23">
        <f t="shared" si="38"/>
        <v>188.50467929999999</v>
      </c>
      <c r="N42" s="23">
        <f t="shared" si="38"/>
        <v>432.58607630000006</v>
      </c>
      <c r="O42" s="23">
        <f t="shared" ref="O42:Q42" si="39">O72*0.9058</f>
        <v>714.14105336000011</v>
      </c>
      <c r="P42" s="23">
        <f t="shared" si="39"/>
        <v>579.4124519400001</v>
      </c>
      <c r="Q42" s="23">
        <f t="shared" si="39"/>
        <v>181.95728516</v>
      </c>
      <c r="R42" s="23">
        <f t="shared" ref="R42:AA42" si="40">R72*0.9058</f>
        <v>140.34265924000002</v>
      </c>
      <c r="S42" s="23">
        <f t="shared" si="40"/>
        <v>514.09566684000004</v>
      </c>
      <c r="T42" s="23">
        <f t="shared" si="40"/>
        <v>118.85771730000002</v>
      </c>
      <c r="U42" s="23">
        <f t="shared" si="40"/>
        <v>62.997339272000005</v>
      </c>
      <c r="V42" s="23">
        <f t="shared" si="40"/>
        <v>234.36904708</v>
      </c>
      <c r="W42" s="23">
        <f t="shared" si="40"/>
        <v>271.53556093999998</v>
      </c>
      <c r="X42" s="23">
        <f t="shared" si="40"/>
        <v>175.02338616</v>
      </c>
      <c r="Y42" s="23">
        <f t="shared" si="40"/>
        <v>198.92744816000001</v>
      </c>
      <c r="Z42" s="23">
        <f t="shared" si="40"/>
        <v>363.82507728000002</v>
      </c>
      <c r="AA42" s="23">
        <f t="shared" si="40"/>
        <v>380.63418904000002</v>
      </c>
      <c r="AB42" s="23">
        <f t="shared" ref="AB42:AD42" si="41">AB72*0.9058</f>
        <v>533.77888199999995</v>
      </c>
      <c r="AC42" s="23">
        <f t="shared" si="41"/>
        <v>562.77553276000003</v>
      </c>
      <c r="AD42" s="23">
        <f t="shared" si="41"/>
        <v>670.87026272000003</v>
      </c>
      <c r="AE42" s="28">
        <f t="shared" si="5"/>
        <v>530.07551870000009</v>
      </c>
    </row>
    <row r="43" spans="1:31" x14ac:dyDescent="0.3">
      <c r="A43" s="60" t="s">
        <v>25</v>
      </c>
      <c r="B43" s="27">
        <f t="shared" ref="B43:N43" si="42">B73*0.9058</f>
        <v>8.1397117354000006</v>
      </c>
      <c r="C43" s="23">
        <f t="shared" si="42"/>
        <v>70.16662851800001</v>
      </c>
      <c r="D43" s="23">
        <f t="shared" si="42"/>
        <v>44.117432841999999</v>
      </c>
      <c r="E43" s="23">
        <f t="shared" si="42"/>
        <v>51.385363708</v>
      </c>
      <c r="F43" s="23">
        <f t="shared" si="42"/>
        <v>26.324413948</v>
      </c>
      <c r="G43" s="23">
        <f t="shared" si="42"/>
        <v>54.679214827999999</v>
      </c>
      <c r="H43" s="23">
        <f t="shared" si="42"/>
        <v>27.978133008</v>
      </c>
      <c r="I43" s="23">
        <f t="shared" si="42"/>
        <v>60.133525760000012</v>
      </c>
      <c r="J43" s="23">
        <f t="shared" si="42"/>
        <v>6.1074624786000005</v>
      </c>
      <c r="K43" s="23">
        <f t="shared" si="42"/>
        <v>0</v>
      </c>
      <c r="L43" s="23">
        <f t="shared" si="42"/>
        <v>69.846373870000008</v>
      </c>
      <c r="M43" s="23">
        <f t="shared" si="42"/>
        <v>123.0203212</v>
      </c>
      <c r="N43" s="23">
        <f t="shared" si="42"/>
        <v>172.11196380000001</v>
      </c>
      <c r="O43" s="23">
        <f t="shared" ref="O43:Q43" si="43">O73*0.9058</f>
        <v>552.69062730000007</v>
      </c>
      <c r="P43" s="23">
        <f t="shared" si="43"/>
        <v>392.14790341999998</v>
      </c>
      <c r="Q43" s="23">
        <f t="shared" si="43"/>
        <v>222.296907</v>
      </c>
      <c r="R43" s="23">
        <f t="shared" ref="R43:AA43" si="44">R73*0.9058</f>
        <v>79.039120678000003</v>
      </c>
      <c r="S43" s="23">
        <f t="shared" si="44"/>
        <v>435.57467282000005</v>
      </c>
      <c r="T43" s="23">
        <f t="shared" si="44"/>
        <v>58.834400226</v>
      </c>
      <c r="U43" s="23">
        <f t="shared" si="44"/>
        <v>37.271967095999997</v>
      </c>
      <c r="V43" s="23">
        <f t="shared" si="44"/>
        <v>278.17027419999999</v>
      </c>
      <c r="W43" s="23">
        <f t="shared" si="44"/>
        <v>199.55697916000003</v>
      </c>
      <c r="X43" s="23">
        <f t="shared" si="44"/>
        <v>120.9845357</v>
      </c>
      <c r="Y43" s="23">
        <f t="shared" si="44"/>
        <v>163.22325782000001</v>
      </c>
      <c r="Z43" s="23">
        <f t="shared" si="44"/>
        <v>338.46231496000001</v>
      </c>
      <c r="AA43" s="23">
        <f t="shared" si="44"/>
        <v>318.64957040000002</v>
      </c>
      <c r="AB43" s="23">
        <f t="shared" ref="AB43:AD43" si="45">AB73*0.9058</f>
        <v>452.35226274000001</v>
      </c>
      <c r="AC43" s="23">
        <f t="shared" si="45"/>
        <v>328.07315127999999</v>
      </c>
      <c r="AD43" s="23">
        <f t="shared" si="45"/>
        <v>332.74436187999999</v>
      </c>
      <c r="AE43" s="28">
        <f t="shared" si="5"/>
        <v>300.13664884000002</v>
      </c>
    </row>
    <row r="44" spans="1:31" x14ac:dyDescent="0.3">
      <c r="A44" s="60" t="s">
        <v>26</v>
      </c>
      <c r="B44" s="27">
        <f t="shared" ref="B44:N44" si="46">B74*0.9058</f>
        <v>10.663313108000001</v>
      </c>
      <c r="C44" s="23">
        <f t="shared" si="46"/>
        <v>28.429864525999999</v>
      </c>
      <c r="D44" s="23">
        <f t="shared" si="46"/>
        <v>25.557128884000001</v>
      </c>
      <c r="E44" s="23">
        <f t="shared" si="46"/>
        <v>39.551467144</v>
      </c>
      <c r="F44" s="23">
        <f t="shared" si="46"/>
        <v>69.873883015999994</v>
      </c>
      <c r="G44" s="23">
        <f t="shared" si="46"/>
        <v>59.642564044000004</v>
      </c>
      <c r="H44" s="23">
        <f t="shared" si="46"/>
        <v>39.888479092000004</v>
      </c>
      <c r="I44" s="23">
        <f t="shared" si="46"/>
        <v>43.059666776</v>
      </c>
      <c r="J44" s="23">
        <f t="shared" si="46"/>
        <v>8.2386649506000005</v>
      </c>
      <c r="K44" s="23">
        <f t="shared" si="46"/>
        <v>0</v>
      </c>
      <c r="L44" s="23">
        <f t="shared" si="46"/>
        <v>99.870971760000003</v>
      </c>
      <c r="M44" s="23">
        <f t="shared" si="46"/>
        <v>66.753728104000004</v>
      </c>
      <c r="N44" s="23">
        <f t="shared" si="46"/>
        <v>153.64922356</v>
      </c>
      <c r="O44" s="23">
        <f t="shared" ref="O44:Q44" si="47">O74*0.9058</f>
        <v>217.02125606000001</v>
      </c>
      <c r="P44" s="23">
        <f t="shared" si="47"/>
        <v>317.84395188000002</v>
      </c>
      <c r="Q44" s="23">
        <f t="shared" si="47"/>
        <v>174.15173482</v>
      </c>
      <c r="R44" s="23">
        <f t="shared" ref="R44:AA44" si="48">R74*0.9058</f>
        <v>97.074133100000012</v>
      </c>
      <c r="S44" s="23">
        <f t="shared" si="48"/>
        <v>415.02986070000003</v>
      </c>
      <c r="T44" s="23">
        <f t="shared" si="48"/>
        <v>72.635513230000015</v>
      </c>
      <c r="U44" s="23">
        <f t="shared" si="48"/>
        <v>44.225349854000001</v>
      </c>
      <c r="V44" s="23">
        <f t="shared" si="48"/>
        <v>183.55439172000001</v>
      </c>
      <c r="W44" s="23">
        <f t="shared" si="48"/>
        <v>244.48801062000001</v>
      </c>
      <c r="X44" s="23">
        <f t="shared" si="48"/>
        <v>174.72583086000003</v>
      </c>
      <c r="Y44" s="23">
        <f t="shared" si="48"/>
        <v>106.43974278</v>
      </c>
      <c r="Z44" s="23">
        <f t="shared" si="48"/>
        <v>268.33192750000001</v>
      </c>
      <c r="AA44" s="23">
        <f t="shared" si="48"/>
        <v>264.55265816000002</v>
      </c>
      <c r="AB44" s="23">
        <f t="shared" ref="AB44:AD44" si="49">AB74*0.9058</f>
        <v>288.13262492000001</v>
      </c>
      <c r="AC44" s="23">
        <f t="shared" si="49"/>
        <v>345.20255392000001</v>
      </c>
      <c r="AD44" s="23">
        <f t="shared" si="49"/>
        <v>369.40326542000003</v>
      </c>
      <c r="AE44" s="28">
        <f t="shared" si="5"/>
        <v>249.03268095999999</v>
      </c>
    </row>
    <row r="45" spans="1:31" x14ac:dyDescent="0.3">
      <c r="A45" s="60" t="s">
        <v>27</v>
      </c>
      <c r="B45" s="27">
        <f t="shared" ref="B45:N45" si="50">B75*0.9058</f>
        <v>7.9390417091999996</v>
      </c>
      <c r="C45" s="23">
        <f t="shared" si="50"/>
        <v>30.537425618</v>
      </c>
      <c r="D45" s="23">
        <f t="shared" si="50"/>
        <v>56.040043458</v>
      </c>
      <c r="E45" s="23">
        <f t="shared" si="50"/>
        <v>71.403951318000011</v>
      </c>
      <c r="F45" s="23">
        <f t="shared" si="50"/>
        <v>56.142607192</v>
      </c>
      <c r="G45" s="23">
        <f t="shared" si="50"/>
        <v>43.360990203999997</v>
      </c>
      <c r="H45" s="23">
        <f t="shared" si="50"/>
        <v>40.599269409999998</v>
      </c>
      <c r="I45" s="23">
        <f t="shared" si="50"/>
        <v>25.267200420000002</v>
      </c>
      <c r="J45" s="23">
        <f t="shared" si="50"/>
        <v>8.5994007064000009</v>
      </c>
      <c r="K45" s="23">
        <f t="shared" si="50"/>
        <v>0</v>
      </c>
      <c r="L45" s="23">
        <f t="shared" si="50"/>
        <v>111.21521096000001</v>
      </c>
      <c r="M45" s="23">
        <f t="shared" si="50"/>
        <v>74.000943324000005</v>
      </c>
      <c r="N45" s="23">
        <f t="shared" si="50"/>
        <v>152.62847754000001</v>
      </c>
      <c r="O45" s="23">
        <f t="shared" ref="O45:Q45" si="51">O75*0.9058</f>
        <v>367.03822162000006</v>
      </c>
      <c r="P45" s="23">
        <f t="shared" si="51"/>
        <v>451.25189690000002</v>
      </c>
      <c r="Q45" s="23">
        <f t="shared" si="51"/>
        <v>184.14941174000001</v>
      </c>
      <c r="R45" s="23">
        <f t="shared" ref="R45:AA45" si="52">R75*0.9058</f>
        <v>118.12574032000002</v>
      </c>
      <c r="S45" s="23">
        <f t="shared" si="52"/>
        <v>400.36740436000002</v>
      </c>
      <c r="T45" s="23">
        <f t="shared" si="52"/>
        <v>71.892865926000013</v>
      </c>
      <c r="U45" s="23">
        <f t="shared" si="52"/>
        <v>45.249963640000004</v>
      </c>
      <c r="V45" s="23">
        <f t="shared" si="52"/>
        <v>190.95278496000003</v>
      </c>
      <c r="W45" s="23">
        <f t="shared" si="52"/>
        <v>269.72930516000002</v>
      </c>
      <c r="X45" s="23">
        <f t="shared" si="52"/>
        <v>131.92496926000001</v>
      </c>
      <c r="Y45" s="23">
        <f t="shared" si="52"/>
        <v>135.70831469999999</v>
      </c>
      <c r="Z45" s="23">
        <f t="shared" si="52"/>
        <v>261.37601756000004</v>
      </c>
      <c r="AA45" s="23">
        <f t="shared" si="52"/>
        <v>244.93266784000002</v>
      </c>
      <c r="AB45" s="23">
        <f t="shared" ref="AB45:AD45" si="53">AB75*0.9058</f>
        <v>307.21022220000003</v>
      </c>
      <c r="AC45" s="23">
        <f t="shared" si="53"/>
        <v>293.13735107999997</v>
      </c>
      <c r="AD45" s="23">
        <f t="shared" si="53"/>
        <v>282.949275</v>
      </c>
      <c r="AE45" s="28">
        <f t="shared" si="5"/>
        <v>302.09607540000002</v>
      </c>
    </row>
    <row r="46" spans="1:31" x14ac:dyDescent="0.3">
      <c r="A46" s="60" t="s">
        <v>28</v>
      </c>
      <c r="B46" s="27">
        <f t="shared" ref="B46:N46" si="54">B76*0.9058</f>
        <v>9.3119410300000016</v>
      </c>
      <c r="C46" s="23">
        <f t="shared" si="54"/>
        <v>30.256881241999999</v>
      </c>
      <c r="D46" s="23">
        <f t="shared" si="54"/>
        <v>42.894566609999998</v>
      </c>
      <c r="E46" s="23">
        <f t="shared" si="54"/>
        <v>31.87741179</v>
      </c>
      <c r="F46" s="23">
        <f t="shared" si="54"/>
        <v>43.837921078000001</v>
      </c>
      <c r="G46" s="23">
        <f t="shared" si="54"/>
        <v>84.101990139999998</v>
      </c>
      <c r="H46" s="23">
        <f t="shared" si="54"/>
        <v>30.080340822000004</v>
      </c>
      <c r="I46" s="23">
        <f t="shared" si="54"/>
        <v>40.007582734000003</v>
      </c>
      <c r="J46" s="23">
        <f t="shared" si="54"/>
        <v>9.5561628260000013</v>
      </c>
      <c r="K46" s="23">
        <f t="shared" si="54"/>
        <v>0</v>
      </c>
      <c r="L46" s="23">
        <f t="shared" si="54"/>
        <v>63.614696320000007</v>
      </c>
      <c r="M46" s="23">
        <f t="shared" si="54"/>
        <v>67.107814382000001</v>
      </c>
      <c r="N46" s="23">
        <f t="shared" si="54"/>
        <v>157.97369392000002</v>
      </c>
      <c r="O46" s="23">
        <f t="shared" ref="O46:Q46" si="55">O76*0.9058</f>
        <v>343.12283712000004</v>
      </c>
      <c r="P46" s="23">
        <f t="shared" si="55"/>
        <v>215.92523806</v>
      </c>
      <c r="Q46" s="23">
        <f t="shared" si="55"/>
        <v>134.60323869999999</v>
      </c>
      <c r="R46" s="23">
        <f t="shared" ref="R46:AA46" si="56">R76*0.9058</f>
        <v>58.253664672000006</v>
      </c>
      <c r="S46" s="23">
        <f t="shared" si="56"/>
        <v>314.89521056000001</v>
      </c>
      <c r="T46" s="23">
        <f t="shared" si="56"/>
        <v>55.997624844000001</v>
      </c>
      <c r="U46" s="23">
        <f t="shared" si="56"/>
        <v>35.010193554000004</v>
      </c>
      <c r="V46" s="23">
        <f t="shared" si="56"/>
        <v>202.03869000000003</v>
      </c>
      <c r="W46" s="23">
        <f t="shared" si="56"/>
        <v>182.98219786000001</v>
      </c>
      <c r="X46" s="23">
        <f t="shared" si="56"/>
        <v>82.807801216000016</v>
      </c>
      <c r="Y46" s="23">
        <f t="shared" si="56"/>
        <v>110.28649422000001</v>
      </c>
      <c r="Z46" s="23">
        <f t="shared" si="56"/>
        <v>187.55657844000001</v>
      </c>
      <c r="AA46" s="23">
        <f t="shared" si="56"/>
        <v>221.83150696000001</v>
      </c>
      <c r="AB46" s="23">
        <f t="shared" ref="AB46:AD46" si="57">AB76*0.9058</f>
        <v>230.84784016</v>
      </c>
      <c r="AC46" s="23">
        <f t="shared" si="57"/>
        <v>271.74706523999998</v>
      </c>
      <c r="AD46" s="23">
        <f t="shared" si="57"/>
        <v>316.83398488</v>
      </c>
      <c r="AE46" s="28">
        <f t="shared" si="5"/>
        <v>229.49756410000001</v>
      </c>
    </row>
    <row r="47" spans="1:31" x14ac:dyDescent="0.3">
      <c r="A47" s="60" t="s">
        <v>29</v>
      </c>
      <c r="B47" s="27">
        <f t="shared" ref="B47:N47" si="58">B77*0.9058</f>
        <v>40.718463632000002</v>
      </c>
      <c r="C47" s="23">
        <f t="shared" si="58"/>
        <v>177.66297793999999</v>
      </c>
      <c r="D47" s="23">
        <f t="shared" si="58"/>
        <v>241.92169805999998</v>
      </c>
      <c r="E47" s="23">
        <f t="shared" si="58"/>
        <v>222.85044138000003</v>
      </c>
      <c r="F47" s="23">
        <f t="shared" si="58"/>
        <v>244.98058466000001</v>
      </c>
      <c r="G47" s="23">
        <f t="shared" si="58"/>
        <v>232.86650604000002</v>
      </c>
      <c r="H47" s="23">
        <f t="shared" si="58"/>
        <v>147.39141368000003</v>
      </c>
      <c r="I47" s="23">
        <f t="shared" si="58"/>
        <v>130.19978258</v>
      </c>
      <c r="J47" s="23">
        <f t="shared" si="58"/>
        <v>41.471663506000006</v>
      </c>
      <c r="K47" s="23">
        <f t="shared" si="58"/>
        <v>0</v>
      </c>
      <c r="L47" s="23">
        <f t="shared" si="58"/>
        <v>291.82584326</v>
      </c>
      <c r="M47" s="23">
        <f t="shared" si="58"/>
        <v>275.98376358000002</v>
      </c>
      <c r="N47" s="23">
        <f t="shared" si="58"/>
        <v>451.00959540000002</v>
      </c>
      <c r="O47" s="23">
        <f t="shared" ref="O47:Q47" si="59">O77*0.9058</f>
        <v>1383.8776168000002</v>
      </c>
      <c r="P47" s="23">
        <f t="shared" si="59"/>
        <v>1488.5998722000002</v>
      </c>
      <c r="Q47" s="23">
        <f t="shared" si="59"/>
        <v>448.33558321999999</v>
      </c>
      <c r="R47" s="23">
        <f t="shared" ref="R47:AA47" si="60">R77*0.9058</f>
        <v>587.00079143999994</v>
      </c>
      <c r="S47" s="23">
        <f t="shared" si="60"/>
        <v>756.41963068000007</v>
      </c>
      <c r="T47" s="23">
        <f t="shared" si="60"/>
        <v>450.40461157999999</v>
      </c>
      <c r="U47" s="23">
        <f t="shared" si="60"/>
        <v>229.15634924</v>
      </c>
      <c r="V47" s="23">
        <f t="shared" si="60"/>
        <v>623.65108988000009</v>
      </c>
      <c r="W47" s="23">
        <f t="shared" si="60"/>
        <v>398.74701874000004</v>
      </c>
      <c r="X47" s="23">
        <f t="shared" si="60"/>
        <v>388.6719865</v>
      </c>
      <c r="Y47" s="23">
        <f t="shared" si="60"/>
        <v>488.78444454000004</v>
      </c>
      <c r="Z47" s="23">
        <f t="shared" si="60"/>
        <v>805.74750592000009</v>
      </c>
      <c r="AA47" s="23">
        <f t="shared" si="60"/>
        <v>772.01723494000009</v>
      </c>
      <c r="AB47" s="23">
        <f t="shared" ref="AB47:AD47" si="61">AB77*0.9058</f>
        <v>990.58106840000005</v>
      </c>
      <c r="AC47" s="23">
        <f t="shared" si="61"/>
        <v>989.58921739999994</v>
      </c>
      <c r="AD47" s="23">
        <f t="shared" si="61"/>
        <v>1014.0123027999999</v>
      </c>
      <c r="AE47" s="28">
        <f t="shared" si="5"/>
        <v>804.27222945999995</v>
      </c>
    </row>
    <row r="48" spans="1:31" x14ac:dyDescent="0.3">
      <c r="A48" s="60" t="s">
        <v>30</v>
      </c>
      <c r="B48" s="27">
        <f t="shared" ref="B48:N48" si="62">B78*0.9058</f>
        <v>27.458185692000001</v>
      </c>
      <c r="C48" s="23">
        <f t="shared" si="62"/>
        <v>74.030381824000003</v>
      </c>
      <c r="D48" s="23">
        <f t="shared" si="62"/>
        <v>230.37039298000002</v>
      </c>
      <c r="E48" s="23">
        <f t="shared" si="62"/>
        <v>127.0017651</v>
      </c>
      <c r="F48" s="23">
        <f t="shared" si="62"/>
        <v>205.45527702000001</v>
      </c>
      <c r="G48" s="23">
        <f t="shared" si="62"/>
        <v>187.24027308000001</v>
      </c>
      <c r="H48" s="23">
        <f t="shared" si="62"/>
        <v>121.03018802</v>
      </c>
      <c r="I48" s="23">
        <f t="shared" si="62"/>
        <v>153.94442378000002</v>
      </c>
      <c r="J48" s="23">
        <f t="shared" si="62"/>
        <v>38.891401625999997</v>
      </c>
      <c r="K48" s="23">
        <f t="shared" si="62"/>
        <v>0</v>
      </c>
      <c r="L48" s="23">
        <f t="shared" si="62"/>
        <v>193.33974912000002</v>
      </c>
      <c r="M48" s="23">
        <f t="shared" si="62"/>
        <v>256.82437256000003</v>
      </c>
      <c r="N48" s="23">
        <f t="shared" si="62"/>
        <v>569.72147890000008</v>
      </c>
      <c r="O48" s="23">
        <f t="shared" ref="O48:Q48" si="63">O78*0.9058</f>
        <v>856.26478714000007</v>
      </c>
      <c r="P48" s="23">
        <f t="shared" si="63"/>
        <v>1118.9238704000002</v>
      </c>
      <c r="Q48" s="23">
        <f t="shared" si="63"/>
        <v>370.57056988000005</v>
      </c>
      <c r="R48" s="23">
        <f t="shared" ref="R48:AA48" si="64">R78*0.9058</f>
        <v>267.20456882000002</v>
      </c>
      <c r="S48" s="23">
        <f t="shared" si="64"/>
        <v>622.09103054000002</v>
      </c>
      <c r="T48" s="23">
        <f t="shared" si="64"/>
        <v>409.19234202000001</v>
      </c>
      <c r="U48" s="23">
        <f t="shared" si="64"/>
        <v>135.42353118000003</v>
      </c>
      <c r="V48" s="23">
        <f t="shared" si="64"/>
        <v>382.41055341999999</v>
      </c>
      <c r="W48" s="23">
        <f t="shared" si="64"/>
        <v>376.09196436000002</v>
      </c>
      <c r="X48" s="23">
        <f t="shared" si="64"/>
        <v>289.97067428000003</v>
      </c>
      <c r="Y48" s="23">
        <f t="shared" si="64"/>
        <v>302.40622131999999</v>
      </c>
      <c r="Z48" s="23">
        <f t="shared" si="64"/>
        <v>670.58122194000009</v>
      </c>
      <c r="AA48" s="23">
        <f t="shared" si="64"/>
        <v>559.42280464000009</v>
      </c>
      <c r="AB48" s="23">
        <f t="shared" ref="AB48:AD48" si="65">AB78*0.9058</f>
        <v>665.48727448</v>
      </c>
      <c r="AC48" s="23">
        <f t="shared" si="65"/>
        <v>703.37516746000006</v>
      </c>
      <c r="AD48" s="23">
        <f t="shared" si="65"/>
        <v>835.88664222000011</v>
      </c>
      <c r="AE48" s="28">
        <f t="shared" si="5"/>
        <v>575.47475817999998</v>
      </c>
    </row>
    <row r="49" spans="1:31" x14ac:dyDescent="0.3">
      <c r="A49" s="60" t="s">
        <v>31</v>
      </c>
      <c r="B49" s="27">
        <f t="shared" ref="B49:N49" si="66">B79*0.9058</f>
        <v>12.099015166000001</v>
      </c>
      <c r="C49" s="23">
        <f t="shared" si="66"/>
        <v>39.120723012000006</v>
      </c>
      <c r="D49" s="23">
        <f t="shared" si="66"/>
        <v>37.676587955999999</v>
      </c>
      <c r="E49" s="23">
        <f t="shared" si="66"/>
        <v>64.897997528000005</v>
      </c>
      <c r="F49" s="23">
        <f t="shared" si="66"/>
        <v>70.708967209999997</v>
      </c>
      <c r="G49" s="23">
        <f t="shared" si="66"/>
        <v>77.805964557999999</v>
      </c>
      <c r="H49" s="23">
        <f t="shared" si="66"/>
        <v>51.799667570000004</v>
      </c>
      <c r="I49" s="23">
        <f t="shared" si="66"/>
        <v>28.549584112000002</v>
      </c>
      <c r="J49" s="23">
        <f t="shared" si="66"/>
        <v>7.4351506040000004</v>
      </c>
      <c r="K49" s="23">
        <f t="shared" si="66"/>
        <v>0</v>
      </c>
      <c r="L49" s="23">
        <f t="shared" si="66"/>
        <v>104.96365109999999</v>
      </c>
      <c r="M49" s="23">
        <f t="shared" si="66"/>
        <v>65.539476030000003</v>
      </c>
      <c r="N49" s="23">
        <f t="shared" si="66"/>
        <v>159.203408</v>
      </c>
      <c r="O49" s="23">
        <f t="shared" ref="O49:Q49" si="67">O79*0.9058</f>
        <v>555.61346274000005</v>
      </c>
      <c r="P49" s="23">
        <f t="shared" si="67"/>
        <v>489.63743640000001</v>
      </c>
      <c r="Q49" s="23">
        <f t="shared" si="67"/>
        <v>190.53167854000003</v>
      </c>
      <c r="R49" s="23">
        <f t="shared" ref="R49:AA49" si="68">R79*0.9058</f>
        <v>81.595831758000003</v>
      </c>
      <c r="S49" s="23">
        <f t="shared" si="68"/>
        <v>460.97575047999999</v>
      </c>
      <c r="T49" s="23">
        <f t="shared" si="68"/>
        <v>82.636061536000014</v>
      </c>
      <c r="U49" s="23">
        <f t="shared" si="68"/>
        <v>39.774964236000002</v>
      </c>
      <c r="V49" s="23">
        <f t="shared" si="68"/>
        <v>184.34923122000001</v>
      </c>
      <c r="W49" s="23">
        <f t="shared" si="68"/>
        <v>190.75604520000002</v>
      </c>
      <c r="X49" s="23">
        <f t="shared" si="68"/>
        <v>177.2655129</v>
      </c>
      <c r="Y49" s="23">
        <f t="shared" si="68"/>
        <v>161.14227289999999</v>
      </c>
      <c r="Z49" s="23">
        <f t="shared" si="68"/>
        <v>275.67452346000005</v>
      </c>
      <c r="AA49" s="23">
        <f t="shared" si="68"/>
        <v>232.03869542000001</v>
      </c>
      <c r="AB49" s="23">
        <f t="shared" ref="AB49:AD49" si="69">AB79*0.9058</f>
        <v>432.12466178</v>
      </c>
      <c r="AC49" s="23">
        <f t="shared" si="69"/>
        <v>441.86092482000004</v>
      </c>
      <c r="AD49" s="23">
        <f t="shared" si="69"/>
        <v>458.81061674000006</v>
      </c>
      <c r="AE49" s="28">
        <f t="shared" si="5"/>
        <v>319.66977294000003</v>
      </c>
    </row>
    <row r="50" spans="1:31" x14ac:dyDescent="0.3">
      <c r="A50" s="60" t="s">
        <v>32</v>
      </c>
      <c r="B50" s="27">
        <f t="shared" ref="B50:N50" si="70">B80*0.9058</f>
        <v>15.385049232000002</v>
      </c>
      <c r="C50" s="23">
        <f t="shared" si="70"/>
        <v>27.234643309999999</v>
      </c>
      <c r="D50" s="23">
        <f t="shared" si="70"/>
        <v>45.091131610000005</v>
      </c>
      <c r="E50" s="23">
        <f t="shared" si="70"/>
        <v>81.159652825999999</v>
      </c>
      <c r="F50" s="23">
        <f t="shared" si="70"/>
        <v>30.264979094000001</v>
      </c>
      <c r="G50" s="23">
        <f t="shared" si="70"/>
        <v>37.021558686000006</v>
      </c>
      <c r="H50" s="23">
        <f t="shared" si="70"/>
        <v>49.322866166000004</v>
      </c>
      <c r="I50" s="23">
        <f t="shared" si="70"/>
        <v>24.07688864</v>
      </c>
      <c r="J50" s="23">
        <f t="shared" si="70"/>
        <v>10.014850888</v>
      </c>
      <c r="K50" s="23">
        <f t="shared" si="70"/>
        <v>0</v>
      </c>
      <c r="L50" s="23">
        <f t="shared" si="70"/>
        <v>87.475424848000003</v>
      </c>
      <c r="M50" s="23">
        <f t="shared" si="70"/>
        <v>50.348304230000004</v>
      </c>
      <c r="N50" s="23">
        <f t="shared" si="70"/>
        <v>163.72217246000002</v>
      </c>
      <c r="O50" s="23">
        <f t="shared" ref="O50:Q50" si="71">O80*0.9058</f>
        <v>496.30086352000001</v>
      </c>
      <c r="P50" s="23">
        <f t="shared" si="71"/>
        <v>351.33672210000003</v>
      </c>
      <c r="Q50" s="23">
        <f t="shared" si="71"/>
        <v>188.37958832000001</v>
      </c>
      <c r="R50" s="23">
        <f t="shared" ref="R50:AA50" si="72">R80*0.9058</f>
        <v>85.441369426000009</v>
      </c>
      <c r="S50" s="23">
        <f t="shared" si="72"/>
        <v>392.35025914000005</v>
      </c>
      <c r="T50" s="23">
        <f t="shared" si="72"/>
        <v>82.668942076000008</v>
      </c>
      <c r="U50" s="23">
        <f t="shared" si="72"/>
        <v>26.267094924000002</v>
      </c>
      <c r="V50" s="23">
        <f t="shared" si="72"/>
        <v>208.48282294000001</v>
      </c>
      <c r="W50" s="23">
        <f t="shared" si="72"/>
        <v>181.95683226000003</v>
      </c>
      <c r="X50" s="23">
        <f t="shared" si="72"/>
        <v>170.07726526000002</v>
      </c>
      <c r="Y50" s="23">
        <f t="shared" si="72"/>
        <v>111.81222373999999</v>
      </c>
      <c r="Z50" s="23">
        <f t="shared" si="72"/>
        <v>206.82946620000001</v>
      </c>
      <c r="AA50" s="23">
        <f t="shared" si="72"/>
        <v>210.63898926000002</v>
      </c>
      <c r="AB50" s="23">
        <f t="shared" ref="AB50:AD50" si="73">AB80*0.9058</f>
        <v>289.79078240000001</v>
      </c>
      <c r="AC50" s="23">
        <f t="shared" si="73"/>
        <v>305.46302458000002</v>
      </c>
      <c r="AD50" s="23">
        <f t="shared" si="73"/>
        <v>362.45577942</v>
      </c>
      <c r="AE50" s="28">
        <f t="shared" si="5"/>
        <v>285.12373847999999</v>
      </c>
    </row>
    <row r="51" spans="1:31" x14ac:dyDescent="0.3">
      <c r="A51" s="60" t="s">
        <v>33</v>
      </c>
      <c r="B51" s="27">
        <f t="shared" ref="B51:N51" si="74">B81*0.9058</f>
        <v>10.719037924000002</v>
      </c>
      <c r="C51" s="23">
        <f t="shared" si="74"/>
        <v>34.810455595999997</v>
      </c>
      <c r="D51" s="23">
        <f t="shared" si="74"/>
        <v>39.827654621999997</v>
      </c>
      <c r="E51" s="23">
        <f t="shared" si="74"/>
        <v>69.399533672000004</v>
      </c>
      <c r="F51" s="23">
        <f t="shared" si="74"/>
        <v>51.092473278</v>
      </c>
      <c r="G51" s="23">
        <f t="shared" si="74"/>
        <v>36.936676168000005</v>
      </c>
      <c r="H51" s="23">
        <f t="shared" si="74"/>
        <v>28.591676638000003</v>
      </c>
      <c r="I51" s="23">
        <f t="shared" si="74"/>
        <v>27.295250387999999</v>
      </c>
      <c r="J51" s="23">
        <f t="shared" si="74"/>
        <v>6.0087556409999996</v>
      </c>
      <c r="K51" s="23">
        <f t="shared" si="74"/>
        <v>0</v>
      </c>
      <c r="L51" s="23">
        <f t="shared" si="74"/>
        <v>66.668610078</v>
      </c>
      <c r="M51" s="23">
        <f t="shared" si="74"/>
        <v>60.025183022</v>
      </c>
      <c r="N51" s="23">
        <f t="shared" si="74"/>
        <v>158.33845958000001</v>
      </c>
      <c r="O51" s="23">
        <f t="shared" ref="O51:Q51" si="75">O81*0.9058</f>
        <v>273.44226994000002</v>
      </c>
      <c r="P51" s="23">
        <f t="shared" si="75"/>
        <v>390.94509160000001</v>
      </c>
      <c r="Q51" s="23">
        <f t="shared" si="75"/>
        <v>170.79710452000003</v>
      </c>
      <c r="R51" s="23">
        <f t="shared" ref="R51:AA51" si="76">R81*0.9058</f>
        <v>68.157446364000009</v>
      </c>
      <c r="S51" s="23">
        <f t="shared" si="76"/>
        <v>268.42767056000002</v>
      </c>
      <c r="T51" s="23">
        <f t="shared" si="76"/>
        <v>48.651396626000007</v>
      </c>
      <c r="U51" s="23">
        <f t="shared" si="76"/>
        <v>55.280376172000004</v>
      </c>
      <c r="V51" s="23">
        <f t="shared" si="76"/>
        <v>226.55978296000001</v>
      </c>
      <c r="W51" s="23">
        <f t="shared" si="76"/>
        <v>236.94468938</v>
      </c>
      <c r="X51" s="23">
        <f t="shared" si="76"/>
        <v>173.85997664000001</v>
      </c>
      <c r="Y51" s="23">
        <f t="shared" si="76"/>
        <v>121.61325148000002</v>
      </c>
      <c r="Z51" s="23">
        <f t="shared" si="76"/>
        <v>193.76375410000003</v>
      </c>
      <c r="AA51" s="23">
        <f t="shared" si="76"/>
        <v>248.22443562000004</v>
      </c>
      <c r="AB51" s="23">
        <f t="shared" ref="AB51:AD51" si="77">AB81*0.9058</f>
        <v>254.21829538</v>
      </c>
      <c r="AC51" s="23">
        <f t="shared" si="77"/>
        <v>360.35350820000002</v>
      </c>
      <c r="AD51" s="23">
        <f t="shared" si="77"/>
        <v>257.48814280000005</v>
      </c>
      <c r="AE51" s="28">
        <f t="shared" si="5"/>
        <v>318.43670739999999</v>
      </c>
    </row>
    <row r="52" spans="1:31" x14ac:dyDescent="0.3">
      <c r="A52" s="60" t="s">
        <v>34</v>
      </c>
      <c r="B52" s="27">
        <f t="shared" ref="B52:N52" si="78">B82*0.9058</f>
        <v>8.0856889176000006</v>
      </c>
      <c r="C52" s="23">
        <f t="shared" si="78"/>
        <v>29.371180944000002</v>
      </c>
      <c r="D52" s="23">
        <f t="shared" si="78"/>
        <v>45.610417692000006</v>
      </c>
      <c r="E52" s="23">
        <f t="shared" si="78"/>
        <v>51.415001484000001</v>
      </c>
      <c r="F52" s="23">
        <f t="shared" si="78"/>
        <v>52.547849312000004</v>
      </c>
      <c r="G52" s="23">
        <f t="shared" si="78"/>
        <v>55.293283822000006</v>
      </c>
      <c r="H52" s="23">
        <f t="shared" si="78"/>
        <v>37.223751362000002</v>
      </c>
      <c r="I52" s="23">
        <f t="shared" si="78"/>
        <v>21.134877414000002</v>
      </c>
      <c r="J52" s="23">
        <f t="shared" si="78"/>
        <v>5.5291825484000006</v>
      </c>
      <c r="K52" s="23">
        <f t="shared" si="78"/>
        <v>0</v>
      </c>
      <c r="L52" s="23">
        <f t="shared" si="78"/>
        <v>59.270443288000003</v>
      </c>
      <c r="M52" s="23">
        <f t="shared" si="78"/>
        <v>75.586962892000003</v>
      </c>
      <c r="N52" s="23">
        <f t="shared" si="78"/>
        <v>148.70219685999999</v>
      </c>
      <c r="O52" s="23">
        <f t="shared" ref="O52:Q52" si="79">O82*0.9058</f>
        <v>393.50778095999999</v>
      </c>
      <c r="P52" s="23">
        <f t="shared" si="79"/>
        <v>287.72619246000005</v>
      </c>
      <c r="Q52" s="23">
        <f t="shared" si="79"/>
        <v>150.18317986000002</v>
      </c>
      <c r="R52" s="23">
        <f t="shared" ref="R52:AA52" si="80">R82*0.9058</f>
        <v>63.864099292000006</v>
      </c>
      <c r="S52" s="23">
        <f t="shared" si="80"/>
        <v>269.66879771999999</v>
      </c>
      <c r="T52" s="23">
        <f t="shared" si="80"/>
        <v>54.544178164000002</v>
      </c>
      <c r="U52" s="23">
        <f t="shared" si="80"/>
        <v>27.151527102000003</v>
      </c>
      <c r="V52" s="23">
        <f t="shared" si="80"/>
        <v>234.26352138000001</v>
      </c>
      <c r="W52" s="23">
        <f t="shared" si="80"/>
        <v>255.49348062000001</v>
      </c>
      <c r="X52" s="23">
        <f t="shared" si="80"/>
        <v>125.06679514</v>
      </c>
      <c r="Y52" s="23">
        <f t="shared" si="80"/>
        <v>124.38436541999999</v>
      </c>
      <c r="Z52" s="23">
        <f t="shared" si="80"/>
        <v>267.15782954000002</v>
      </c>
      <c r="AA52" s="23">
        <f t="shared" si="80"/>
        <v>240.01553254000001</v>
      </c>
      <c r="AB52" s="23">
        <f t="shared" ref="AB52:AD52" si="81">AB82*0.9058</f>
        <v>228.17446204000001</v>
      </c>
      <c r="AC52" s="23">
        <f t="shared" si="81"/>
        <v>286.19928540000001</v>
      </c>
      <c r="AD52" s="23">
        <f t="shared" si="81"/>
        <v>278.58449654000003</v>
      </c>
      <c r="AE52" s="28">
        <f t="shared" si="5"/>
        <v>210.54859042000001</v>
      </c>
    </row>
    <row r="53" spans="1:31" x14ac:dyDescent="0.3">
      <c r="A53" s="60" t="s">
        <v>35</v>
      </c>
      <c r="B53" s="27">
        <f t="shared" ref="B53:N53" si="82">B83*0.9058</f>
        <v>26.573581412000003</v>
      </c>
      <c r="C53" s="23">
        <f t="shared" si="82"/>
        <v>56.990562804000007</v>
      </c>
      <c r="D53" s="23">
        <f t="shared" si="82"/>
        <v>190.01718414000001</v>
      </c>
      <c r="E53" s="23">
        <f t="shared" si="82"/>
        <v>45.702936104000003</v>
      </c>
      <c r="F53" s="23">
        <f t="shared" si="82"/>
        <v>75.002495442000011</v>
      </c>
      <c r="G53" s="23">
        <f t="shared" si="82"/>
        <v>69.918267216000004</v>
      </c>
      <c r="H53" s="23">
        <f t="shared" si="82"/>
        <v>60.905240186000007</v>
      </c>
      <c r="I53" s="23">
        <f t="shared" si="82"/>
        <v>77.040011020000009</v>
      </c>
      <c r="J53" s="23">
        <f t="shared" si="82"/>
        <v>11.523587600000001</v>
      </c>
      <c r="K53" s="23">
        <f t="shared" si="82"/>
        <v>0</v>
      </c>
      <c r="L53" s="23">
        <f t="shared" si="82"/>
        <v>121.132634</v>
      </c>
      <c r="M53" s="23">
        <f t="shared" si="82"/>
        <v>109.44491544000002</v>
      </c>
      <c r="N53" s="23">
        <f t="shared" si="82"/>
        <v>504.46375196000002</v>
      </c>
      <c r="O53" s="23">
        <f t="shared" ref="O53:Q53" si="83">O83*0.9058</f>
        <v>475.9938239</v>
      </c>
      <c r="P53" s="23">
        <f t="shared" si="83"/>
        <v>1070.61031</v>
      </c>
      <c r="Q53" s="23">
        <f t="shared" si="83"/>
        <v>832.14668460000007</v>
      </c>
      <c r="R53" s="23">
        <f t="shared" ref="R53:AA53" si="84">R83*0.9058</f>
        <v>166.12525986</v>
      </c>
      <c r="S53" s="23">
        <f t="shared" si="84"/>
        <v>272.71083644000004</v>
      </c>
      <c r="T53" s="23">
        <f t="shared" si="84"/>
        <v>112.72617594</v>
      </c>
      <c r="U53" s="23">
        <f t="shared" si="84"/>
        <v>44.380603974000003</v>
      </c>
      <c r="V53" s="23">
        <f t="shared" si="84"/>
        <v>147.04295242000001</v>
      </c>
      <c r="W53" s="23">
        <f t="shared" si="84"/>
        <v>163.01990572</v>
      </c>
      <c r="X53" s="23">
        <f t="shared" si="84"/>
        <v>165.14237628000001</v>
      </c>
      <c r="Y53" s="23">
        <f t="shared" si="84"/>
        <v>154.00692398000001</v>
      </c>
      <c r="Z53" s="23">
        <f t="shared" si="84"/>
        <v>394.36557356000003</v>
      </c>
      <c r="AA53" s="23">
        <f t="shared" si="84"/>
        <v>408.97784858000006</v>
      </c>
      <c r="AB53" s="23">
        <f t="shared" ref="AB53:AD53" si="85">AB83*0.9058</f>
        <v>678.39347520000001</v>
      </c>
      <c r="AC53" s="23">
        <f t="shared" si="85"/>
        <v>624.56957108000006</v>
      </c>
      <c r="AD53" s="23">
        <f t="shared" si="85"/>
        <v>616.75795188000006</v>
      </c>
      <c r="AE53" s="28">
        <f t="shared" si="5"/>
        <v>521.65628886000002</v>
      </c>
    </row>
    <row r="54" spans="1:31" x14ac:dyDescent="0.3">
      <c r="A54" s="60" t="s">
        <v>36</v>
      </c>
      <c r="B54" s="27">
        <f t="shared" ref="B54:N54" si="86">B84*0.9058</f>
        <v>24.664308998000003</v>
      </c>
      <c r="C54" s="23">
        <f t="shared" si="86"/>
        <v>50.180350794000006</v>
      </c>
      <c r="D54" s="23">
        <f t="shared" si="86"/>
        <v>100.89733374000001</v>
      </c>
      <c r="E54" s="23">
        <f t="shared" si="86"/>
        <v>97.698410460000005</v>
      </c>
      <c r="F54" s="23">
        <f t="shared" si="86"/>
        <v>90.004672072000005</v>
      </c>
      <c r="G54" s="23">
        <f t="shared" si="86"/>
        <v>107.96058098000002</v>
      </c>
      <c r="H54" s="23">
        <f t="shared" si="86"/>
        <v>110.6276185</v>
      </c>
      <c r="I54" s="23">
        <f t="shared" si="86"/>
        <v>85.743154812</v>
      </c>
      <c r="J54" s="23">
        <f t="shared" si="86"/>
        <v>10.882163446000002</v>
      </c>
      <c r="K54" s="23">
        <f t="shared" si="86"/>
        <v>0</v>
      </c>
      <c r="L54" s="23">
        <f t="shared" si="86"/>
        <v>146.51378406000001</v>
      </c>
      <c r="M54" s="23">
        <f t="shared" si="86"/>
        <v>184.87522928000001</v>
      </c>
      <c r="N54" s="23">
        <f t="shared" si="86"/>
        <v>426.58288680000004</v>
      </c>
      <c r="O54" s="23">
        <f t="shared" ref="O54:Q54" si="87">O84*0.9058</f>
        <v>701.50985351999998</v>
      </c>
      <c r="P54" s="23">
        <f t="shared" si="87"/>
        <v>937.97854500000017</v>
      </c>
      <c r="Q54" s="23">
        <f t="shared" si="87"/>
        <v>409.38917236000003</v>
      </c>
      <c r="R54" s="23">
        <f t="shared" ref="R54:AA54" si="88">R84*0.9058</f>
        <v>155.0435215</v>
      </c>
      <c r="S54" s="23">
        <f t="shared" si="88"/>
        <v>581.43582798</v>
      </c>
      <c r="T54" s="23">
        <f t="shared" si="88"/>
        <v>81.477072320000005</v>
      </c>
      <c r="U54" s="23">
        <f t="shared" si="88"/>
        <v>201.49720276000002</v>
      </c>
      <c r="V54" s="23">
        <f t="shared" si="88"/>
        <v>300.17605114000003</v>
      </c>
      <c r="W54" s="23">
        <f t="shared" si="88"/>
        <v>238.75266618000003</v>
      </c>
      <c r="X54" s="23">
        <f t="shared" si="88"/>
        <v>204.33280966000001</v>
      </c>
      <c r="Y54" s="23">
        <f t="shared" si="88"/>
        <v>222.65025958000001</v>
      </c>
      <c r="Z54" s="23">
        <f t="shared" si="88"/>
        <v>370.9450276</v>
      </c>
      <c r="AA54" s="23">
        <f t="shared" si="88"/>
        <v>470.74878900000004</v>
      </c>
      <c r="AB54" s="23">
        <f t="shared" ref="AB54:AD54" si="89">AB84*0.9058</f>
        <v>449.34237992000004</v>
      </c>
      <c r="AC54" s="23">
        <f t="shared" si="89"/>
        <v>762.09156912000003</v>
      </c>
      <c r="AD54" s="23">
        <f t="shared" si="89"/>
        <v>804.96833676000006</v>
      </c>
      <c r="AE54" s="28">
        <f t="shared" si="5"/>
        <v>535.71031933999996</v>
      </c>
    </row>
    <row r="55" spans="1:31" x14ac:dyDescent="0.3">
      <c r="A55" s="60" t="s">
        <v>37</v>
      </c>
      <c r="B55" s="27">
        <f t="shared" ref="B55:N55" si="90">B85*0.9058</f>
        <v>10.416219926000002</v>
      </c>
      <c r="C55" s="23">
        <f t="shared" si="90"/>
        <v>36.058303791999997</v>
      </c>
      <c r="D55" s="23">
        <f t="shared" si="90"/>
        <v>57.463299824000003</v>
      </c>
      <c r="E55" s="23">
        <f t="shared" si="90"/>
        <v>67.087904898000005</v>
      </c>
      <c r="F55" s="23">
        <f t="shared" si="90"/>
        <v>43.029458346000006</v>
      </c>
      <c r="G55" s="23">
        <f t="shared" si="90"/>
        <v>53.101909056000004</v>
      </c>
      <c r="H55" s="23">
        <f t="shared" si="90"/>
        <v>63.683292553999998</v>
      </c>
      <c r="I55" s="23">
        <f t="shared" si="90"/>
        <v>36.958841094</v>
      </c>
      <c r="J55" s="23">
        <f t="shared" si="90"/>
        <v>6.8933562978000005</v>
      </c>
      <c r="K55" s="23">
        <f t="shared" si="90"/>
        <v>0</v>
      </c>
      <c r="L55" s="23">
        <f t="shared" si="90"/>
        <v>151.81515972</v>
      </c>
      <c r="M55" s="23">
        <f t="shared" si="90"/>
        <v>102.97288386000001</v>
      </c>
      <c r="N55" s="23">
        <f t="shared" si="90"/>
        <v>211.35900968000001</v>
      </c>
      <c r="O55" s="23">
        <f t="shared" ref="O55:Q55" si="91">O85*0.9058</f>
        <v>569.25426726000001</v>
      </c>
      <c r="P55" s="23">
        <f t="shared" si="91"/>
        <v>497.37043216000001</v>
      </c>
      <c r="Q55" s="23">
        <f t="shared" si="91"/>
        <v>291.15980852000001</v>
      </c>
      <c r="R55" s="23">
        <f t="shared" ref="R55:AA55" si="92">R85*0.9058</f>
        <v>67.98549835</v>
      </c>
      <c r="S55" s="23">
        <f t="shared" si="92"/>
        <v>254.06086734000002</v>
      </c>
      <c r="T55" s="23">
        <f t="shared" si="92"/>
        <v>81.976385511999993</v>
      </c>
      <c r="U55" s="23">
        <f t="shared" si="92"/>
        <v>38.264651432000001</v>
      </c>
      <c r="V55" s="23">
        <f t="shared" si="92"/>
        <v>218.33847042000002</v>
      </c>
      <c r="W55" s="23">
        <f t="shared" si="92"/>
        <v>223.11049656</v>
      </c>
      <c r="X55" s="23">
        <f t="shared" si="92"/>
        <v>167.9004467</v>
      </c>
      <c r="Y55" s="23">
        <f t="shared" si="92"/>
        <v>143.184335</v>
      </c>
      <c r="Z55" s="23">
        <f t="shared" si="92"/>
        <v>339.09728075999999</v>
      </c>
      <c r="AA55" s="23">
        <f t="shared" si="92"/>
        <v>208.04197008000003</v>
      </c>
      <c r="AB55" s="23">
        <f t="shared" ref="AB55:AD55" si="93">AB85*0.9058</f>
        <v>402.57891505999999</v>
      </c>
      <c r="AC55" s="23">
        <f t="shared" si="93"/>
        <v>398.91404826000002</v>
      </c>
      <c r="AD55" s="23">
        <f t="shared" si="93"/>
        <v>356.95059876000005</v>
      </c>
      <c r="AE55" s="28">
        <f t="shared" si="5"/>
        <v>286.08388647999999</v>
      </c>
    </row>
    <row r="56" spans="1:31" x14ac:dyDescent="0.3">
      <c r="A56" s="60" t="s">
        <v>38</v>
      </c>
      <c r="B56" s="27">
        <f t="shared" ref="B56:N56" si="94">B86*0.9058</f>
        <v>13.252053276</v>
      </c>
      <c r="C56" s="23">
        <f t="shared" si="94"/>
        <v>44.350486124000007</v>
      </c>
      <c r="D56" s="23">
        <f t="shared" si="94"/>
        <v>43.738382716000004</v>
      </c>
      <c r="E56" s="23">
        <f t="shared" si="94"/>
        <v>69.952298122000002</v>
      </c>
      <c r="F56" s="23">
        <f t="shared" si="94"/>
        <v>73.335180324000007</v>
      </c>
      <c r="G56" s="23">
        <f t="shared" si="94"/>
        <v>64.972517694000004</v>
      </c>
      <c r="H56" s="23">
        <f t="shared" si="94"/>
        <v>33.935470912000007</v>
      </c>
      <c r="I56" s="23">
        <f t="shared" si="94"/>
        <v>26.653608842000001</v>
      </c>
      <c r="J56" s="23">
        <f t="shared" si="94"/>
        <v>12.997813332</v>
      </c>
      <c r="K56" s="23">
        <f t="shared" si="94"/>
        <v>0</v>
      </c>
      <c r="L56" s="23">
        <f t="shared" si="94"/>
        <v>95.35238846</v>
      </c>
      <c r="M56" s="23">
        <f t="shared" si="94"/>
        <v>108.76221398</v>
      </c>
      <c r="N56" s="23">
        <f t="shared" si="94"/>
        <v>206.85011843999999</v>
      </c>
      <c r="O56" s="23">
        <f t="shared" ref="O56:Q56" si="95">O86*0.9058</f>
        <v>363.56828298000005</v>
      </c>
      <c r="P56" s="23">
        <f t="shared" si="95"/>
        <v>590.87326760000008</v>
      </c>
      <c r="Q56" s="23">
        <f t="shared" si="95"/>
        <v>235.15102422000004</v>
      </c>
      <c r="R56" s="23">
        <f t="shared" ref="R56:AA56" si="96">R86*0.9058</f>
        <v>101.47061456</v>
      </c>
      <c r="S56" s="23">
        <f t="shared" si="96"/>
        <v>416.61863390000002</v>
      </c>
      <c r="T56" s="23">
        <f t="shared" si="96"/>
        <v>73.881776275999997</v>
      </c>
      <c r="U56" s="23">
        <f t="shared" si="96"/>
        <v>55.818222096000007</v>
      </c>
      <c r="V56" s="23">
        <f t="shared" si="96"/>
        <v>296.49442704000001</v>
      </c>
      <c r="W56" s="23">
        <f t="shared" si="96"/>
        <v>179.21425102000001</v>
      </c>
      <c r="X56" s="23">
        <f t="shared" si="96"/>
        <v>161.93973922000001</v>
      </c>
      <c r="Y56" s="23">
        <f t="shared" si="96"/>
        <v>167.48694900000001</v>
      </c>
      <c r="Z56" s="23">
        <f t="shared" si="96"/>
        <v>358.67895573999999</v>
      </c>
      <c r="AA56" s="23">
        <f t="shared" si="96"/>
        <v>316.63778860000002</v>
      </c>
      <c r="AB56" s="23">
        <f t="shared" ref="AB56:AD56" si="97">AB86*0.9058</f>
        <v>324.5576509</v>
      </c>
      <c r="AC56" s="23">
        <f t="shared" si="97"/>
        <v>320.53118874</v>
      </c>
      <c r="AD56" s="23">
        <f t="shared" si="97"/>
        <v>463.03707954000004</v>
      </c>
      <c r="AE56" s="28">
        <f t="shared" si="5"/>
        <v>265.77403887999998</v>
      </c>
    </row>
    <row r="57" spans="1:31" x14ac:dyDescent="0.3">
      <c r="A57" s="60" t="s">
        <v>39</v>
      </c>
      <c r="B57" s="27">
        <f t="shared" ref="B57:N57" si="98">B87*0.9058</f>
        <v>14.662936414000002</v>
      </c>
      <c r="C57" s="23">
        <f t="shared" si="98"/>
        <v>31.933272475999999</v>
      </c>
      <c r="D57" s="23">
        <f t="shared" si="98"/>
        <v>36.906612666000001</v>
      </c>
      <c r="E57" s="23">
        <f t="shared" si="98"/>
        <v>38.402722526000005</v>
      </c>
      <c r="F57" s="23">
        <f t="shared" si="98"/>
        <v>71.64113504800001</v>
      </c>
      <c r="G57" s="23">
        <f t="shared" si="98"/>
        <v>77.329993832</v>
      </c>
      <c r="H57" s="23">
        <f t="shared" si="98"/>
        <v>37.459449580000005</v>
      </c>
      <c r="I57" s="23">
        <f t="shared" si="98"/>
        <v>31.954450080000001</v>
      </c>
      <c r="J57" s="23">
        <f t="shared" si="98"/>
        <v>6.7953532668000003</v>
      </c>
      <c r="K57" s="23">
        <f t="shared" si="98"/>
        <v>0</v>
      </c>
      <c r="L57" s="23">
        <f t="shared" si="98"/>
        <v>80.722939472000007</v>
      </c>
      <c r="M57" s="23">
        <f t="shared" si="98"/>
        <v>81.501311528000002</v>
      </c>
      <c r="N57" s="23">
        <f t="shared" si="98"/>
        <v>129.48012448000003</v>
      </c>
      <c r="O57" s="23">
        <f t="shared" ref="O57:Q57" si="99">O87*0.9058</f>
        <v>430.99141539999999</v>
      </c>
      <c r="P57" s="23">
        <f t="shared" si="99"/>
        <v>376.88490168000004</v>
      </c>
      <c r="Q57" s="23">
        <f t="shared" si="99"/>
        <v>212.17006300000003</v>
      </c>
      <c r="R57" s="23">
        <f t="shared" ref="R57:AA57" si="100">R87*0.9058</f>
        <v>84.848170064000001</v>
      </c>
      <c r="S57" s="23">
        <f t="shared" si="100"/>
        <v>295.79397190000003</v>
      </c>
      <c r="T57" s="23">
        <f t="shared" si="100"/>
        <v>54.365898608000002</v>
      </c>
      <c r="U57" s="23">
        <f t="shared" si="100"/>
        <v>38.049107264</v>
      </c>
      <c r="V57" s="23">
        <f t="shared" si="100"/>
        <v>233.68897244000001</v>
      </c>
      <c r="W57" s="23">
        <f t="shared" si="100"/>
        <v>195.32979172000003</v>
      </c>
      <c r="X57" s="23">
        <f t="shared" si="100"/>
        <v>160.54861158000003</v>
      </c>
      <c r="Y57" s="23">
        <f t="shared" si="100"/>
        <v>172.58542546000001</v>
      </c>
      <c r="Z57" s="23">
        <f t="shared" si="100"/>
        <v>278.16982130000002</v>
      </c>
      <c r="AA57" s="23">
        <f t="shared" si="100"/>
        <v>286.01350582000003</v>
      </c>
      <c r="AB57" s="23">
        <f t="shared" ref="AB57:AD57" si="101">AB87*0.9058</f>
        <v>301.85957101999998</v>
      </c>
      <c r="AC57" s="23">
        <f t="shared" si="101"/>
        <v>295.70067449999999</v>
      </c>
      <c r="AD57" s="23">
        <f t="shared" si="101"/>
        <v>311.84058121999999</v>
      </c>
      <c r="AE57" s="28">
        <f t="shared" si="5"/>
        <v>245.37732506</v>
      </c>
    </row>
    <row r="58" spans="1:31" ht="14.4" thickBot="1" x14ac:dyDescent="0.35">
      <c r="A58" s="60" t="s">
        <v>40</v>
      </c>
      <c r="B58" s="67">
        <f t="shared" ref="B58:N58" si="102">B88*0.9058</f>
        <v>18.455258332</v>
      </c>
      <c r="C58" s="64">
        <f t="shared" si="102"/>
        <v>39.106465720000003</v>
      </c>
      <c r="D58" s="64">
        <f t="shared" si="102"/>
        <v>49.379388086000006</v>
      </c>
      <c r="E58" s="64">
        <f t="shared" si="102"/>
        <v>56.86485588</v>
      </c>
      <c r="F58" s="64">
        <f t="shared" si="102"/>
        <v>44.007251330000003</v>
      </c>
      <c r="G58" s="64">
        <f t="shared" si="102"/>
        <v>74.524948624000004</v>
      </c>
      <c r="H58" s="64">
        <f t="shared" si="102"/>
        <v>54.690854358000003</v>
      </c>
      <c r="I58" s="64">
        <f t="shared" si="102"/>
        <v>40.355192542000005</v>
      </c>
      <c r="J58" s="64">
        <f t="shared" si="102"/>
        <v>7.666013661600001</v>
      </c>
      <c r="K58" s="64">
        <f t="shared" si="102"/>
        <v>0</v>
      </c>
      <c r="L58" s="64">
        <f t="shared" si="102"/>
        <v>87.064300344000003</v>
      </c>
      <c r="M58" s="64">
        <f t="shared" si="102"/>
        <v>115.02020502000001</v>
      </c>
      <c r="N58" s="64">
        <f t="shared" si="102"/>
        <v>233.70582032000002</v>
      </c>
      <c r="O58" s="64">
        <f t="shared" ref="O58:Q58" si="103">O88*0.9058</f>
        <v>329.71391740000001</v>
      </c>
      <c r="P58" s="64">
        <f t="shared" si="103"/>
        <v>436.50012868000005</v>
      </c>
      <c r="Q58" s="64">
        <f t="shared" si="103"/>
        <v>291.50691108000001</v>
      </c>
      <c r="R58" s="64">
        <f t="shared" ref="R58:AA58" si="104">R88*0.9058</f>
        <v>59.422037976000006</v>
      </c>
      <c r="S58" s="64">
        <f t="shared" si="104"/>
        <v>320.89015727999998</v>
      </c>
      <c r="T58" s="64">
        <f t="shared" si="104"/>
        <v>70.972328560000008</v>
      </c>
      <c r="U58" s="64">
        <f t="shared" si="104"/>
        <v>54.039258070000002</v>
      </c>
      <c r="V58" s="64">
        <f t="shared" si="104"/>
        <v>324.50810364000006</v>
      </c>
      <c r="W58" s="64">
        <f t="shared" si="104"/>
        <v>170.25498322000001</v>
      </c>
      <c r="X58" s="64">
        <f t="shared" si="104"/>
        <v>198.58088907999999</v>
      </c>
      <c r="Y58" s="64">
        <f t="shared" si="104"/>
        <v>144.90879704000002</v>
      </c>
      <c r="Z58" s="64">
        <f t="shared" si="104"/>
        <v>215.74960344000002</v>
      </c>
      <c r="AA58" s="64">
        <f t="shared" si="104"/>
        <v>270.87260592000001</v>
      </c>
      <c r="AB58" s="64">
        <f t="shared" ref="AB58:AD58" si="105">AB88*0.9058</f>
        <v>314.24321572000002</v>
      </c>
      <c r="AC58" s="64">
        <f t="shared" si="105"/>
        <v>320.49522848000004</v>
      </c>
      <c r="AD58" s="64">
        <f t="shared" si="105"/>
        <v>338.35959724000003</v>
      </c>
      <c r="AE58" s="68">
        <f t="shared" si="5"/>
        <v>296.03020454</v>
      </c>
    </row>
    <row r="60" spans="1:31" ht="14.4" thickBot="1" x14ac:dyDescent="0.35"/>
    <row r="61" spans="1:31" ht="14.4" customHeight="1" thickBot="1" x14ac:dyDescent="0.35">
      <c r="A61" s="112" t="s">
        <v>64</v>
      </c>
      <c r="B61" s="114" t="s">
        <v>69</v>
      </c>
      <c r="C61" s="115"/>
      <c r="D61" s="115"/>
      <c r="E61" s="115"/>
      <c r="F61" s="115"/>
      <c r="G61" s="115"/>
      <c r="H61" s="115"/>
      <c r="I61" s="115"/>
      <c r="J61" s="115"/>
      <c r="K61" s="116"/>
      <c r="L61" s="114" t="s">
        <v>68</v>
      </c>
      <c r="M61" s="115"/>
      <c r="N61" s="115"/>
      <c r="O61" s="115"/>
      <c r="P61" s="115"/>
      <c r="Q61" s="115"/>
      <c r="R61" s="115"/>
      <c r="S61" s="115"/>
      <c r="T61" s="115"/>
      <c r="U61" s="116"/>
      <c r="V61" s="114" t="s">
        <v>67</v>
      </c>
      <c r="W61" s="115"/>
      <c r="X61" s="115"/>
      <c r="Y61" s="115"/>
      <c r="Z61" s="115"/>
      <c r="AA61" s="115"/>
      <c r="AB61" s="115"/>
      <c r="AC61" s="115"/>
      <c r="AD61" s="115"/>
      <c r="AE61" s="116"/>
    </row>
    <row r="62" spans="1:31" ht="15" customHeight="1" thickBot="1" x14ac:dyDescent="0.35">
      <c r="A62" s="113"/>
      <c r="B62" s="29">
        <v>8.3000000000000007</v>
      </c>
      <c r="C62" s="29">
        <v>9.3000000000000007</v>
      </c>
      <c r="D62" s="29">
        <v>10.3</v>
      </c>
      <c r="E62" s="29">
        <v>11.3</v>
      </c>
      <c r="F62" s="29">
        <v>12.3</v>
      </c>
      <c r="G62" s="29">
        <v>13.3</v>
      </c>
      <c r="H62" s="29">
        <v>14.3</v>
      </c>
      <c r="I62" s="29">
        <v>15.3</v>
      </c>
      <c r="J62" s="29">
        <v>16.3</v>
      </c>
      <c r="K62" s="30">
        <v>17.3</v>
      </c>
      <c r="L62" s="29">
        <v>8.3000000000000007</v>
      </c>
      <c r="M62" s="29">
        <v>9.3000000000000007</v>
      </c>
      <c r="N62" s="29">
        <v>10.3</v>
      </c>
      <c r="O62" s="29">
        <v>11.3</v>
      </c>
      <c r="P62" s="29">
        <v>12.3</v>
      </c>
      <c r="Q62" s="29">
        <v>13.3</v>
      </c>
      <c r="R62" s="29">
        <v>14.3</v>
      </c>
      <c r="S62" s="29">
        <v>15.3</v>
      </c>
      <c r="T62" s="29">
        <v>16.3</v>
      </c>
      <c r="U62" s="30">
        <v>17.3</v>
      </c>
      <c r="V62" s="30">
        <v>7.3</v>
      </c>
      <c r="W62" s="29">
        <v>8.3000000000000007</v>
      </c>
      <c r="X62" s="29">
        <v>9.3000000000000007</v>
      </c>
      <c r="Y62" s="29">
        <v>10.3</v>
      </c>
      <c r="Z62" s="29">
        <v>11.3</v>
      </c>
      <c r="AA62" s="29">
        <v>12.3</v>
      </c>
      <c r="AB62" s="29">
        <v>13.3</v>
      </c>
      <c r="AC62" s="29">
        <v>14.3</v>
      </c>
      <c r="AD62" s="29">
        <v>15.3</v>
      </c>
      <c r="AE62" s="30">
        <v>16.3</v>
      </c>
    </row>
    <row r="63" spans="1:31" x14ac:dyDescent="0.3">
      <c r="A63" s="3" t="s">
        <v>10</v>
      </c>
      <c r="B63" s="24">
        <v>29.184920000000002</v>
      </c>
      <c r="C63" s="24">
        <v>83.129000000000005</v>
      </c>
      <c r="D63" s="24">
        <v>95.366100000000003</v>
      </c>
      <c r="E63" s="24">
        <v>159.8297</v>
      </c>
      <c r="F63" s="24">
        <v>121.2158</v>
      </c>
      <c r="G63" s="24">
        <v>142.47489999999999</v>
      </c>
      <c r="H63" s="24">
        <v>115.71980000000001</v>
      </c>
      <c r="I63" s="24">
        <v>72.208240000000004</v>
      </c>
      <c r="J63" s="24">
        <v>20.74222</v>
      </c>
      <c r="K63" s="25">
        <v>0</v>
      </c>
      <c r="L63" s="24">
        <v>169.34549999999999</v>
      </c>
      <c r="M63" s="24">
        <v>267.03230000000002</v>
      </c>
      <c r="N63" s="24">
        <v>736.00469999999996</v>
      </c>
      <c r="O63" s="76">
        <v>1206.2629999999999</v>
      </c>
      <c r="P63" s="76">
        <v>784.78779999999995</v>
      </c>
      <c r="Q63" s="76">
        <v>213.3981</v>
      </c>
      <c r="R63" s="24">
        <v>146.51339999999999</v>
      </c>
      <c r="S63" s="24">
        <v>1099.73</v>
      </c>
      <c r="T63" s="24">
        <v>131.69110000000001</v>
      </c>
      <c r="U63" s="26">
        <v>124.92489999999999</v>
      </c>
      <c r="V63" s="26">
        <v>162.95060000000001</v>
      </c>
      <c r="W63" s="24">
        <v>182.1396</v>
      </c>
      <c r="X63" s="24">
        <v>135.7182</v>
      </c>
      <c r="Y63" s="24">
        <v>289.33199999999999</v>
      </c>
      <c r="Z63" s="24">
        <v>615.25340000000006</v>
      </c>
      <c r="AA63" s="24">
        <v>555.90970000000004</v>
      </c>
      <c r="AB63" s="76">
        <v>826.69290000000001</v>
      </c>
      <c r="AC63" s="76">
        <v>761.36019999999996</v>
      </c>
      <c r="AD63" s="76">
        <v>910.19669999999996</v>
      </c>
      <c r="AE63" s="26">
        <v>1593.819</v>
      </c>
    </row>
    <row r="64" spans="1:31" x14ac:dyDescent="0.3">
      <c r="A64" s="31" t="s">
        <v>16</v>
      </c>
      <c r="B64" s="24">
        <v>44.331389999999999</v>
      </c>
      <c r="C64" s="24">
        <v>117.93049999999999</v>
      </c>
      <c r="D64" s="24">
        <v>135.48990000000001</v>
      </c>
      <c r="E64" s="24">
        <v>144.99850000000001</v>
      </c>
      <c r="F64" s="24">
        <v>154.24870000000001</v>
      </c>
      <c r="G64" s="24">
        <v>107.05370000000001</v>
      </c>
      <c r="H64" s="24">
        <v>88.622029999999995</v>
      </c>
      <c r="I64" s="24">
        <v>79.132999999999996</v>
      </c>
      <c r="J64" s="24">
        <v>22.140160000000002</v>
      </c>
      <c r="K64" s="25">
        <v>0</v>
      </c>
      <c r="L64" s="24">
        <v>167.0813</v>
      </c>
      <c r="M64" s="24">
        <v>229.45009999999999</v>
      </c>
      <c r="N64" s="24">
        <v>782.47109999999998</v>
      </c>
      <c r="O64" s="76">
        <v>1267.8430000000001</v>
      </c>
      <c r="P64" s="76">
        <v>622.34079999999994</v>
      </c>
      <c r="Q64" s="76">
        <v>311.97800000000001</v>
      </c>
      <c r="R64" s="24">
        <v>381.94839999999999</v>
      </c>
      <c r="S64" s="24">
        <v>2748.6570000000002</v>
      </c>
      <c r="T64" s="24">
        <v>242.4828</v>
      </c>
      <c r="U64" s="24">
        <v>208.74010000000001</v>
      </c>
      <c r="V64" s="24">
        <v>476.07459999999998</v>
      </c>
      <c r="W64" s="24">
        <v>440.6798</v>
      </c>
      <c r="X64" s="24">
        <v>354.6737</v>
      </c>
      <c r="Y64" s="24">
        <v>406.51580000000001</v>
      </c>
      <c r="Z64" s="24">
        <v>583.61599999999999</v>
      </c>
      <c r="AA64" s="24">
        <v>811.77599999999995</v>
      </c>
      <c r="AB64" s="76">
        <v>1003.544</v>
      </c>
      <c r="AC64" s="76">
        <v>930.5539</v>
      </c>
      <c r="AD64" s="76">
        <v>1185.8710000000001</v>
      </c>
      <c r="AE64" s="24">
        <v>842.66020000000003</v>
      </c>
    </row>
    <row r="65" spans="1:31" x14ac:dyDescent="0.3">
      <c r="A65" s="32" t="s">
        <v>17</v>
      </c>
      <c r="B65" s="24">
        <v>39.298609999999996</v>
      </c>
      <c r="C65" s="24">
        <v>91.094800000000006</v>
      </c>
      <c r="D65" s="24">
        <v>145.2022</v>
      </c>
      <c r="E65" s="24">
        <v>175.36439999999999</v>
      </c>
      <c r="F65" s="24">
        <v>130.55500000000001</v>
      </c>
      <c r="G65" s="24">
        <v>174.59139999999999</v>
      </c>
      <c r="H65" s="24">
        <v>162.78100000000001</v>
      </c>
      <c r="I65" s="24">
        <v>122.77209999999999</v>
      </c>
      <c r="J65" s="24">
        <v>42.487020000000001</v>
      </c>
      <c r="K65" s="25">
        <v>0</v>
      </c>
      <c r="L65" s="24">
        <v>178.94909999999999</v>
      </c>
      <c r="M65" s="24">
        <v>211.5042</v>
      </c>
      <c r="N65" s="24">
        <v>474.5951</v>
      </c>
      <c r="O65" s="75">
        <v>1068.3510000000001</v>
      </c>
      <c r="P65" s="75">
        <v>622.96100000000001</v>
      </c>
      <c r="Q65" s="75">
        <v>447.60160000000002</v>
      </c>
      <c r="R65" s="24">
        <v>327.46170000000001</v>
      </c>
      <c r="S65" s="24">
        <v>20901.75</v>
      </c>
      <c r="T65" s="24">
        <v>296.0521</v>
      </c>
      <c r="U65" s="24">
        <v>88.980029999999999</v>
      </c>
      <c r="V65" s="24">
        <v>377.03269999999998</v>
      </c>
      <c r="W65" s="24">
        <v>509.73610000000002</v>
      </c>
      <c r="X65" s="24">
        <v>365.30500000000001</v>
      </c>
      <c r="Y65" s="24">
        <v>404.48930000000001</v>
      </c>
      <c r="Z65" s="24">
        <v>612.5992</v>
      </c>
      <c r="AA65" s="24">
        <v>678.96090000000004</v>
      </c>
      <c r="AB65" s="75">
        <v>776.14160000000004</v>
      </c>
      <c r="AC65" s="75">
        <v>854.39260000000002</v>
      </c>
      <c r="AD65" s="75">
        <v>807.56979999999999</v>
      </c>
      <c r="AE65" s="24">
        <v>827.19759999999997</v>
      </c>
    </row>
    <row r="66" spans="1:31" x14ac:dyDescent="0.3">
      <c r="A66" s="32" t="s">
        <v>18</v>
      </c>
      <c r="B66" s="24">
        <v>12.36647</v>
      </c>
      <c r="C66" s="24">
        <v>57.504950000000001</v>
      </c>
      <c r="D66" s="24">
        <v>58.470410000000001</v>
      </c>
      <c r="E66" s="24">
        <v>81.102779999999996</v>
      </c>
      <c r="F66" s="24">
        <v>65.20908</v>
      </c>
      <c r="G66" s="24">
        <v>73.594759999999994</v>
      </c>
      <c r="H66" s="24">
        <v>45.939010000000003</v>
      </c>
      <c r="I66" s="24">
        <v>28.432939999999999</v>
      </c>
      <c r="J66" s="24">
        <v>8.6038829999999997</v>
      </c>
      <c r="K66" s="25">
        <v>0</v>
      </c>
      <c r="L66" s="24">
        <v>106.18380000000001</v>
      </c>
      <c r="M66" s="24">
        <v>63.885219999999997</v>
      </c>
      <c r="N66" s="24">
        <v>247.06700000000001</v>
      </c>
      <c r="O66" s="23">
        <v>419.74119999999999</v>
      </c>
      <c r="P66" s="23">
        <v>252.88630000000001</v>
      </c>
      <c r="Q66" s="23">
        <v>164.0112</v>
      </c>
      <c r="R66" s="24">
        <v>96.70308</v>
      </c>
      <c r="S66" s="24">
        <v>523.02769999999998</v>
      </c>
      <c r="T66" s="24">
        <v>107.6242</v>
      </c>
      <c r="U66" s="24">
        <v>40.659550000000003</v>
      </c>
      <c r="V66" s="24">
        <v>187.1541</v>
      </c>
      <c r="W66" s="24">
        <v>262.78489999999999</v>
      </c>
      <c r="X66" s="24">
        <v>177.05760000000001</v>
      </c>
      <c r="Y66" s="24">
        <v>126.0361</v>
      </c>
      <c r="Z66" s="24">
        <v>342.79930000000002</v>
      </c>
      <c r="AA66" s="24">
        <v>239.89439999999999</v>
      </c>
      <c r="AB66" s="23">
        <v>360.4341</v>
      </c>
      <c r="AC66" s="23">
        <v>398.72469999999998</v>
      </c>
      <c r="AD66" s="23">
        <v>374.44389999999999</v>
      </c>
      <c r="AE66" s="24">
        <v>317.40839999999997</v>
      </c>
    </row>
    <row r="67" spans="1:31" x14ac:dyDescent="0.3">
      <c r="A67" s="32" t="s">
        <v>19</v>
      </c>
      <c r="B67" s="24">
        <v>12.07349</v>
      </c>
      <c r="C67" s="24">
        <v>45.427239999999998</v>
      </c>
      <c r="D67" s="24">
        <v>25.478629999999999</v>
      </c>
      <c r="E67" s="24">
        <v>76.681520000000006</v>
      </c>
      <c r="F67" s="24">
        <v>52.717140000000001</v>
      </c>
      <c r="G67" s="24">
        <v>66.582599999999999</v>
      </c>
      <c r="H67" s="24">
        <v>31.6295</v>
      </c>
      <c r="I67" s="24">
        <v>34.920740000000002</v>
      </c>
      <c r="J67" s="24">
        <v>10.4514</v>
      </c>
      <c r="K67" s="25">
        <v>0</v>
      </c>
      <c r="L67" s="24">
        <v>118.82640000000001</v>
      </c>
      <c r="M67" s="24">
        <v>68.059780000000003</v>
      </c>
      <c r="N67" s="24">
        <v>236.249</v>
      </c>
      <c r="O67" s="23">
        <v>464.07960000000003</v>
      </c>
      <c r="P67" s="23">
        <v>297.0369</v>
      </c>
      <c r="Q67" s="23">
        <v>160.37790000000001</v>
      </c>
      <c r="R67" s="24">
        <v>117.1211</v>
      </c>
      <c r="S67" s="24">
        <v>392.29590000000002</v>
      </c>
      <c r="T67" s="24">
        <v>65.067210000000003</v>
      </c>
      <c r="U67" s="24">
        <v>28.885290000000001</v>
      </c>
      <c r="V67" s="24">
        <v>125.185</v>
      </c>
      <c r="W67" s="24">
        <v>203.3759</v>
      </c>
      <c r="X67" s="24">
        <v>123.4387</v>
      </c>
      <c r="Y67" s="24">
        <v>161.12289999999999</v>
      </c>
      <c r="Z67" s="24">
        <v>323.64069999999998</v>
      </c>
      <c r="AA67" s="24">
        <v>240.23679999999999</v>
      </c>
      <c r="AB67" s="23">
        <v>246.99979999999999</v>
      </c>
      <c r="AC67" s="23">
        <v>290.72890000000001</v>
      </c>
      <c r="AD67" s="23">
        <v>342.28559999999999</v>
      </c>
      <c r="AE67" s="24">
        <v>324.64980000000003</v>
      </c>
    </row>
    <row r="68" spans="1:31" x14ac:dyDescent="0.3">
      <c r="A68" s="32" t="s">
        <v>20</v>
      </c>
      <c r="B68" s="24">
        <v>11.130750000000001</v>
      </c>
      <c r="C68" s="24">
        <v>41.955080000000002</v>
      </c>
      <c r="D68" s="24">
        <v>67.246660000000006</v>
      </c>
      <c r="E68" s="24">
        <v>66.040499999999994</v>
      </c>
      <c r="F68" s="24">
        <v>60.020380000000003</v>
      </c>
      <c r="G68" s="24">
        <v>79.661649999999995</v>
      </c>
      <c r="H68" s="24">
        <v>24.052379999999999</v>
      </c>
      <c r="I68" s="24">
        <v>24.227209999999999</v>
      </c>
      <c r="J68" s="24">
        <v>6.7260429999999998</v>
      </c>
      <c r="K68" s="25">
        <v>0</v>
      </c>
      <c r="L68" s="24">
        <v>82.602310000000003</v>
      </c>
      <c r="M68" s="24">
        <v>104.7623</v>
      </c>
      <c r="N68" s="24">
        <v>192.93299999999999</v>
      </c>
      <c r="O68" s="23">
        <v>347.66829999999999</v>
      </c>
      <c r="P68" s="23">
        <v>209.94749999999999</v>
      </c>
      <c r="Q68" s="23">
        <v>148.56469999999999</v>
      </c>
      <c r="R68" s="24">
        <v>96.178150000000002</v>
      </c>
      <c r="S68" s="24">
        <v>390.31959999999998</v>
      </c>
      <c r="T68" s="24">
        <v>51.825870000000002</v>
      </c>
      <c r="U68" s="24">
        <v>30.55499</v>
      </c>
      <c r="V68" s="24">
        <v>197.93180000000001</v>
      </c>
      <c r="W68" s="24">
        <v>209.2543</v>
      </c>
      <c r="X68" s="24">
        <v>105.1155</v>
      </c>
      <c r="Y68" s="24">
        <v>141.06639999999999</v>
      </c>
      <c r="Z68" s="24">
        <v>193.1902</v>
      </c>
      <c r="AA68" s="24">
        <v>260.80349999999999</v>
      </c>
      <c r="AB68" s="23">
        <v>346.03870000000001</v>
      </c>
      <c r="AC68" s="23">
        <v>408.32420000000002</v>
      </c>
      <c r="AD68" s="23">
        <v>321.22370000000001</v>
      </c>
      <c r="AE68" s="24">
        <v>227.55430000000001</v>
      </c>
    </row>
    <row r="69" spans="1:31" x14ac:dyDescent="0.3">
      <c r="A69" s="32" t="s">
        <v>21</v>
      </c>
      <c r="B69" s="24">
        <v>9.6666729999999994</v>
      </c>
      <c r="C69" s="24">
        <v>43.44012</v>
      </c>
      <c r="D69" s="24">
        <v>44.164999999999999</v>
      </c>
      <c r="E69" s="24">
        <v>57.210169999999998</v>
      </c>
      <c r="F69" s="24">
        <v>82.042929999999998</v>
      </c>
      <c r="G69" s="24">
        <v>63.62041</v>
      </c>
      <c r="H69" s="24">
        <v>37.772820000000003</v>
      </c>
      <c r="I69" s="24">
        <v>19.67144</v>
      </c>
      <c r="J69" s="24">
        <v>10.59951</v>
      </c>
      <c r="K69" s="25">
        <v>0</v>
      </c>
      <c r="L69" s="24">
        <v>84.254660000000001</v>
      </c>
      <c r="M69" s="24">
        <v>103.8747</v>
      </c>
      <c r="N69" s="24">
        <v>192.13630000000001</v>
      </c>
      <c r="O69" s="23">
        <v>289.40320000000003</v>
      </c>
      <c r="P69" s="23">
        <v>266.07799999999997</v>
      </c>
      <c r="Q69" s="23">
        <v>156.5351</v>
      </c>
      <c r="R69" s="24">
        <v>148.571</v>
      </c>
      <c r="S69" s="24">
        <v>321.85590000000002</v>
      </c>
      <c r="T69" s="24">
        <v>75.915520000000001</v>
      </c>
      <c r="U69" s="24">
        <v>73.92953</v>
      </c>
      <c r="V69" s="24">
        <v>190.95699999999999</v>
      </c>
      <c r="W69" s="24">
        <v>237.35159999999999</v>
      </c>
      <c r="X69" s="24">
        <v>180.9786</v>
      </c>
      <c r="Y69" s="24">
        <v>176.10059999999999</v>
      </c>
      <c r="Z69" s="24">
        <v>219.61539999999999</v>
      </c>
      <c r="AA69" s="24">
        <v>211.05760000000001</v>
      </c>
      <c r="AB69" s="23">
        <v>294.65309999999999</v>
      </c>
      <c r="AC69" s="23">
        <v>372.5693</v>
      </c>
      <c r="AD69" s="23">
        <v>373.08080000000001</v>
      </c>
      <c r="AE69" s="24">
        <v>312.74270000000001</v>
      </c>
    </row>
    <row r="70" spans="1:31" x14ac:dyDescent="0.3">
      <c r="A70" s="32" t="s">
        <v>22</v>
      </c>
      <c r="B70" s="24">
        <v>54.201949999999997</v>
      </c>
      <c r="C70" s="24">
        <v>141.67850000000001</v>
      </c>
      <c r="D70" s="24">
        <v>225.38059999999999</v>
      </c>
      <c r="E70" s="24">
        <v>237.21969999999999</v>
      </c>
      <c r="F70" s="24">
        <v>227.16650000000001</v>
      </c>
      <c r="G70" s="24">
        <v>210.0521</v>
      </c>
      <c r="H70" s="24">
        <v>203.4863</v>
      </c>
      <c r="I70" s="24">
        <v>210.74879999999999</v>
      </c>
      <c r="J70" s="24">
        <v>50.681910000000002</v>
      </c>
      <c r="K70" s="25">
        <v>0</v>
      </c>
      <c r="L70" s="24">
        <v>174.1447</v>
      </c>
      <c r="M70" s="24">
        <v>227.2551</v>
      </c>
      <c r="N70" s="24">
        <v>1063.79</v>
      </c>
      <c r="O70" s="23">
        <v>2908.7330000000002</v>
      </c>
      <c r="P70" s="23">
        <v>3463.4569999999999</v>
      </c>
      <c r="Q70" s="23">
        <v>425.98579999999998</v>
      </c>
      <c r="R70" s="24">
        <v>560.22090000000003</v>
      </c>
      <c r="S70" s="24">
        <v>1132.8789999999999</v>
      </c>
      <c r="T70" s="24">
        <v>372.46809999999999</v>
      </c>
      <c r="U70" s="24">
        <v>195.3004</v>
      </c>
      <c r="V70" s="24">
        <v>437.13069999999999</v>
      </c>
      <c r="W70" s="24">
        <v>442.92520000000002</v>
      </c>
      <c r="X70" s="24">
        <v>407.06790000000001</v>
      </c>
      <c r="Y70" s="24">
        <v>427.19799999999998</v>
      </c>
      <c r="Z70" s="24">
        <v>981.31569999999999</v>
      </c>
      <c r="AA70" s="24">
        <v>994.28499999999997</v>
      </c>
      <c r="AB70" s="23">
        <v>1181.915</v>
      </c>
      <c r="AC70" s="23">
        <v>1484.6959999999999</v>
      </c>
      <c r="AD70" s="23">
        <v>1120.6289999999999</v>
      </c>
      <c r="AE70" s="24">
        <v>973.548</v>
      </c>
    </row>
    <row r="71" spans="1:31" x14ac:dyDescent="0.3">
      <c r="A71" s="32" t="s">
        <v>23</v>
      </c>
      <c r="B71" s="24">
        <v>30.00854</v>
      </c>
      <c r="C71" s="24">
        <v>116.42230000000001</v>
      </c>
      <c r="D71" s="24">
        <v>116.50960000000001</v>
      </c>
      <c r="E71" s="24">
        <v>161.48990000000001</v>
      </c>
      <c r="F71" s="24">
        <v>140.64259999999999</v>
      </c>
      <c r="G71" s="24">
        <v>174.89089999999999</v>
      </c>
      <c r="H71" s="24">
        <v>140.83019999999999</v>
      </c>
      <c r="I71" s="24">
        <v>97.925049999999999</v>
      </c>
      <c r="J71" s="24">
        <v>17.186340000000001</v>
      </c>
      <c r="K71" s="25">
        <v>0</v>
      </c>
      <c r="L71" s="24">
        <v>169.94329999999999</v>
      </c>
      <c r="M71" s="24">
        <v>189.60929999999999</v>
      </c>
      <c r="N71" s="24">
        <v>754.43740000000003</v>
      </c>
      <c r="O71" s="23">
        <v>1178.1369999999999</v>
      </c>
      <c r="P71" s="23">
        <v>3034.5540000000001</v>
      </c>
      <c r="Q71" s="23">
        <v>175.38659999999999</v>
      </c>
      <c r="R71" s="24">
        <v>539.43269999999995</v>
      </c>
      <c r="S71" s="24">
        <v>1109.306</v>
      </c>
      <c r="T71" s="24">
        <v>288.01080000000002</v>
      </c>
      <c r="U71" s="24">
        <v>172.0951</v>
      </c>
      <c r="V71" s="24">
        <v>328.69720000000001</v>
      </c>
      <c r="W71" s="24">
        <v>312.82709999999997</v>
      </c>
      <c r="X71" s="24">
        <v>324.73379999999997</v>
      </c>
      <c r="Y71" s="24">
        <v>363.6456</v>
      </c>
      <c r="Z71" s="24">
        <v>514.65980000000002</v>
      </c>
      <c r="AA71" s="24">
        <v>854.08010000000002</v>
      </c>
      <c r="AB71" s="23">
        <v>1006.769</v>
      </c>
      <c r="AC71" s="23">
        <v>899.24670000000003</v>
      </c>
      <c r="AD71" s="23">
        <v>1056.069</v>
      </c>
      <c r="AE71" s="24">
        <v>767.14080000000001</v>
      </c>
    </row>
    <row r="72" spans="1:31" x14ac:dyDescent="0.3">
      <c r="A72" s="32" t="s">
        <v>24</v>
      </c>
      <c r="B72" s="24">
        <v>35.680999999999997</v>
      </c>
      <c r="C72" s="24">
        <v>37.329349999999998</v>
      </c>
      <c r="D72" s="24">
        <v>82.441149999999993</v>
      </c>
      <c r="E72" s="24">
        <v>71.090479999999999</v>
      </c>
      <c r="F72" s="24">
        <v>36.492719999999998</v>
      </c>
      <c r="G72" s="24">
        <v>75.353899999999996</v>
      </c>
      <c r="H72" s="24">
        <v>101.6057</v>
      </c>
      <c r="I72" s="24">
        <v>59.125419999999998</v>
      </c>
      <c r="J72" s="24">
        <v>15.613849999999999</v>
      </c>
      <c r="K72" s="25">
        <v>0</v>
      </c>
      <c r="L72" s="24">
        <v>101.72490000000001</v>
      </c>
      <c r="M72" s="24">
        <v>208.10849999999999</v>
      </c>
      <c r="N72" s="24">
        <v>477.57350000000002</v>
      </c>
      <c r="O72" s="23">
        <v>788.40920000000006</v>
      </c>
      <c r="P72" s="23">
        <v>639.66930000000002</v>
      </c>
      <c r="Q72" s="23">
        <v>200.8802</v>
      </c>
      <c r="R72" s="24">
        <v>154.93780000000001</v>
      </c>
      <c r="S72" s="24">
        <v>567.5598</v>
      </c>
      <c r="T72" s="24">
        <v>131.21850000000001</v>
      </c>
      <c r="U72" s="24">
        <v>69.548839999999998</v>
      </c>
      <c r="V72" s="24">
        <v>258.74259999999998</v>
      </c>
      <c r="W72" s="24">
        <v>299.77429999999998</v>
      </c>
      <c r="X72" s="24">
        <v>193.2252</v>
      </c>
      <c r="Y72" s="24">
        <v>219.61519999999999</v>
      </c>
      <c r="Z72" s="24">
        <v>401.66160000000002</v>
      </c>
      <c r="AA72" s="24">
        <v>420.21879999999999</v>
      </c>
      <c r="AB72" s="23">
        <v>589.29</v>
      </c>
      <c r="AC72" s="23">
        <v>621.30219999999997</v>
      </c>
      <c r="AD72" s="23">
        <v>740.63840000000005</v>
      </c>
      <c r="AE72" s="24">
        <v>585.20150000000001</v>
      </c>
    </row>
    <row r="73" spans="1:31" x14ac:dyDescent="0.3">
      <c r="A73" s="32" t="s">
        <v>25</v>
      </c>
      <c r="B73" s="24">
        <v>8.9862129999999993</v>
      </c>
      <c r="C73" s="24">
        <v>77.463710000000006</v>
      </c>
      <c r="D73" s="24">
        <v>48.705489999999998</v>
      </c>
      <c r="E73" s="24">
        <v>56.729259999999996</v>
      </c>
      <c r="F73" s="24">
        <v>29.062059999999999</v>
      </c>
      <c r="G73" s="24">
        <v>60.365659999999998</v>
      </c>
      <c r="H73" s="24">
        <v>30.88776</v>
      </c>
      <c r="I73" s="24">
        <v>66.387200000000007</v>
      </c>
      <c r="J73" s="24">
        <v>6.7426170000000001</v>
      </c>
      <c r="K73" s="25">
        <v>0</v>
      </c>
      <c r="L73" s="24">
        <v>77.110150000000004</v>
      </c>
      <c r="M73" s="24">
        <v>135.81399999999999</v>
      </c>
      <c r="N73" s="24">
        <v>190.011</v>
      </c>
      <c r="O73" s="23">
        <v>610.16849999999999</v>
      </c>
      <c r="P73" s="23">
        <v>432.92989999999998</v>
      </c>
      <c r="Q73" s="23">
        <v>245.41499999999999</v>
      </c>
      <c r="R73" s="24">
        <v>87.25891</v>
      </c>
      <c r="S73" s="24">
        <v>480.87290000000002</v>
      </c>
      <c r="T73" s="24">
        <v>64.952969999999993</v>
      </c>
      <c r="U73" s="24">
        <v>41.148119999999999</v>
      </c>
      <c r="V73" s="24">
        <v>307.09899999999999</v>
      </c>
      <c r="W73" s="24">
        <v>220.31020000000001</v>
      </c>
      <c r="X73" s="24">
        <v>133.56649999999999</v>
      </c>
      <c r="Y73" s="24">
        <v>180.1979</v>
      </c>
      <c r="Z73" s="24">
        <v>373.66120000000001</v>
      </c>
      <c r="AA73" s="24">
        <v>351.78800000000001</v>
      </c>
      <c r="AB73" s="23">
        <v>499.39530000000002</v>
      </c>
      <c r="AC73" s="23">
        <v>362.19159999999999</v>
      </c>
      <c r="AD73" s="23">
        <v>367.34859999999998</v>
      </c>
      <c r="AE73" s="24">
        <v>331.34980000000002</v>
      </c>
    </row>
    <row r="74" spans="1:31" x14ac:dyDescent="0.3">
      <c r="A74" s="32" t="s">
        <v>26</v>
      </c>
      <c r="B74" s="24">
        <v>11.772259999999999</v>
      </c>
      <c r="C74" s="24">
        <v>31.386469999999999</v>
      </c>
      <c r="D74" s="24">
        <v>28.214980000000001</v>
      </c>
      <c r="E74" s="24">
        <v>43.664679999999997</v>
      </c>
      <c r="F74" s="24">
        <v>77.140519999999995</v>
      </c>
      <c r="G74" s="24">
        <v>65.845179999999999</v>
      </c>
      <c r="H74" s="24">
        <v>44.036740000000002</v>
      </c>
      <c r="I74" s="24">
        <v>47.53772</v>
      </c>
      <c r="J74" s="24">
        <v>9.0954569999999997</v>
      </c>
      <c r="K74" s="25">
        <v>0</v>
      </c>
      <c r="L74" s="24">
        <v>110.2572</v>
      </c>
      <c r="M74" s="24">
        <v>73.695880000000002</v>
      </c>
      <c r="N74" s="24">
        <v>169.62819999999999</v>
      </c>
      <c r="O74" s="23">
        <v>239.5907</v>
      </c>
      <c r="P74" s="23">
        <v>350.89859999999999</v>
      </c>
      <c r="Q74" s="23">
        <v>192.2629</v>
      </c>
      <c r="R74" s="24">
        <v>107.1695</v>
      </c>
      <c r="S74" s="24">
        <v>458.19150000000002</v>
      </c>
      <c r="T74" s="24">
        <v>80.189350000000005</v>
      </c>
      <c r="U74" s="24">
        <v>48.824629999999999</v>
      </c>
      <c r="V74" s="24">
        <v>202.64340000000001</v>
      </c>
      <c r="W74" s="24">
        <v>269.91390000000001</v>
      </c>
      <c r="X74" s="24">
        <v>192.89670000000001</v>
      </c>
      <c r="Y74" s="24">
        <v>117.5091</v>
      </c>
      <c r="Z74" s="24">
        <v>296.23750000000001</v>
      </c>
      <c r="AA74" s="24">
        <v>292.0652</v>
      </c>
      <c r="AB74" s="23">
        <v>318.09739999999999</v>
      </c>
      <c r="AC74" s="23">
        <v>381.10239999999999</v>
      </c>
      <c r="AD74" s="23">
        <v>407.81990000000002</v>
      </c>
      <c r="AE74" s="24">
        <v>274.93119999999999</v>
      </c>
    </row>
    <row r="75" spans="1:31" x14ac:dyDescent="0.3">
      <c r="A75" s="32" t="s">
        <v>27</v>
      </c>
      <c r="B75" s="24">
        <v>8.7646739999999994</v>
      </c>
      <c r="C75" s="24">
        <v>33.713209999999997</v>
      </c>
      <c r="D75" s="24">
        <v>61.868009999999998</v>
      </c>
      <c r="E75" s="24">
        <v>78.829710000000006</v>
      </c>
      <c r="F75" s="24">
        <v>61.98124</v>
      </c>
      <c r="G75" s="24">
        <v>47.870379999999997</v>
      </c>
      <c r="H75" s="24">
        <v>44.821449999999999</v>
      </c>
      <c r="I75" s="24">
        <v>27.8949</v>
      </c>
      <c r="J75" s="24">
        <v>9.4937079999999998</v>
      </c>
      <c r="K75" s="25">
        <v>0</v>
      </c>
      <c r="L75" s="24">
        <v>122.7812</v>
      </c>
      <c r="M75" s="24">
        <v>81.696780000000004</v>
      </c>
      <c r="N75" s="24">
        <v>168.50129999999999</v>
      </c>
      <c r="O75" s="23">
        <v>405.20890000000003</v>
      </c>
      <c r="P75" s="23">
        <v>498.18049999999999</v>
      </c>
      <c r="Q75" s="23">
        <v>203.30029999999999</v>
      </c>
      <c r="R75" s="24">
        <v>130.41040000000001</v>
      </c>
      <c r="S75" s="24">
        <v>442.00420000000003</v>
      </c>
      <c r="T75" s="24">
        <v>79.369470000000007</v>
      </c>
      <c r="U75" s="24">
        <v>49.955800000000004</v>
      </c>
      <c r="V75" s="24">
        <v>210.81120000000001</v>
      </c>
      <c r="W75" s="24">
        <v>297.78019999999998</v>
      </c>
      <c r="X75" s="24">
        <v>145.6447</v>
      </c>
      <c r="Y75" s="24">
        <v>149.82149999999999</v>
      </c>
      <c r="Z75" s="24">
        <v>288.5582</v>
      </c>
      <c r="AA75" s="24">
        <v>270.40480000000002</v>
      </c>
      <c r="AB75" s="23">
        <v>339.15899999999999</v>
      </c>
      <c r="AC75" s="23">
        <v>323.62259999999998</v>
      </c>
      <c r="AD75" s="23">
        <v>312.375</v>
      </c>
      <c r="AE75" s="24">
        <v>333.51299999999998</v>
      </c>
    </row>
    <row r="76" spans="1:31" x14ac:dyDescent="0.3">
      <c r="A76" s="32" t="s">
        <v>28</v>
      </c>
      <c r="B76" s="24">
        <v>10.28035</v>
      </c>
      <c r="C76" s="24">
        <v>33.403489999999998</v>
      </c>
      <c r="D76" s="24">
        <v>47.355449999999998</v>
      </c>
      <c r="E76" s="24">
        <v>35.192549999999997</v>
      </c>
      <c r="F76" s="24">
        <v>48.396909999999998</v>
      </c>
      <c r="G76" s="24">
        <v>92.848299999999995</v>
      </c>
      <c r="H76" s="24">
        <v>33.208590000000001</v>
      </c>
      <c r="I76" s="24">
        <v>44.168230000000001</v>
      </c>
      <c r="J76" s="24">
        <v>10.54997</v>
      </c>
      <c r="K76" s="25">
        <v>0</v>
      </c>
      <c r="L76" s="24">
        <v>70.230400000000003</v>
      </c>
      <c r="M76" s="24">
        <v>74.086789999999993</v>
      </c>
      <c r="N76" s="24">
        <v>174.4024</v>
      </c>
      <c r="O76" s="23">
        <v>378.8064</v>
      </c>
      <c r="P76" s="23">
        <v>238.38069999999999</v>
      </c>
      <c r="Q76" s="23">
        <v>148.60149999999999</v>
      </c>
      <c r="R76" s="24">
        <v>64.311840000000004</v>
      </c>
      <c r="S76" s="24">
        <v>347.64319999999998</v>
      </c>
      <c r="T76" s="24">
        <v>61.821179999999998</v>
      </c>
      <c r="U76" s="24">
        <v>38.651130000000002</v>
      </c>
      <c r="V76" s="24">
        <v>223.05</v>
      </c>
      <c r="W76" s="24">
        <v>202.01169999999999</v>
      </c>
      <c r="X76" s="24">
        <v>91.419520000000006</v>
      </c>
      <c r="Y76" s="24">
        <v>121.7559</v>
      </c>
      <c r="Z76" s="24">
        <v>207.06180000000001</v>
      </c>
      <c r="AA76" s="24">
        <v>244.90119999999999</v>
      </c>
      <c r="AB76" s="23">
        <v>254.8552</v>
      </c>
      <c r="AC76" s="23">
        <v>300.00779999999997</v>
      </c>
      <c r="AD76" s="23">
        <v>349.78359999999998</v>
      </c>
      <c r="AE76" s="24">
        <v>253.36449999999999</v>
      </c>
    </row>
    <row r="77" spans="1:31" x14ac:dyDescent="0.3">
      <c r="A77" s="32" t="s">
        <v>29</v>
      </c>
      <c r="B77" s="24">
        <v>44.953040000000001</v>
      </c>
      <c r="C77" s="24">
        <v>196.13929999999999</v>
      </c>
      <c r="D77" s="24">
        <v>267.08069999999998</v>
      </c>
      <c r="E77" s="24">
        <v>246.02610000000001</v>
      </c>
      <c r="F77" s="24">
        <v>270.45769999999999</v>
      </c>
      <c r="G77" s="24">
        <v>257.0838</v>
      </c>
      <c r="H77" s="24">
        <v>162.71960000000001</v>
      </c>
      <c r="I77" s="24">
        <v>143.74010000000001</v>
      </c>
      <c r="J77" s="24">
        <v>45.784570000000002</v>
      </c>
      <c r="K77" s="25">
        <v>0</v>
      </c>
      <c r="L77" s="24">
        <v>322.17469999999997</v>
      </c>
      <c r="M77" s="24">
        <v>304.68509999999998</v>
      </c>
      <c r="N77" s="24">
        <v>497.91300000000001</v>
      </c>
      <c r="O77" s="23">
        <v>1527.796</v>
      </c>
      <c r="P77" s="23">
        <v>1643.4090000000001</v>
      </c>
      <c r="Q77" s="23">
        <v>494.96089999999998</v>
      </c>
      <c r="R77" s="24">
        <v>648.04679999999996</v>
      </c>
      <c r="S77" s="24">
        <v>835.08460000000002</v>
      </c>
      <c r="T77" s="24">
        <v>497.24509999999998</v>
      </c>
      <c r="U77" s="24">
        <v>252.98779999999999</v>
      </c>
      <c r="V77" s="24">
        <v>688.5086</v>
      </c>
      <c r="W77" s="24">
        <v>440.21530000000001</v>
      </c>
      <c r="X77" s="24">
        <v>429.09249999999997</v>
      </c>
      <c r="Y77" s="24">
        <v>539.61630000000002</v>
      </c>
      <c r="Z77" s="24">
        <v>889.54240000000004</v>
      </c>
      <c r="AA77" s="24">
        <v>852.30430000000001</v>
      </c>
      <c r="AB77" s="23">
        <v>1093.598</v>
      </c>
      <c r="AC77" s="23">
        <v>1092.5029999999999</v>
      </c>
      <c r="AD77" s="23">
        <v>1119.4659999999999</v>
      </c>
      <c r="AE77" s="24">
        <v>887.91369999999995</v>
      </c>
    </row>
    <row r="78" spans="1:31" x14ac:dyDescent="0.3">
      <c r="A78" s="32" t="s">
        <v>30</v>
      </c>
      <c r="B78" s="24">
        <v>30.313739999999999</v>
      </c>
      <c r="C78" s="24">
        <v>81.729280000000003</v>
      </c>
      <c r="D78" s="24">
        <v>254.32810000000001</v>
      </c>
      <c r="E78" s="24">
        <v>140.20949999999999</v>
      </c>
      <c r="F78" s="24">
        <v>226.8219</v>
      </c>
      <c r="G78" s="24">
        <v>206.71260000000001</v>
      </c>
      <c r="H78" s="24">
        <v>133.61689999999999</v>
      </c>
      <c r="I78" s="24">
        <v>169.95410000000001</v>
      </c>
      <c r="J78" s="24">
        <v>42.935969999999998</v>
      </c>
      <c r="K78" s="25">
        <v>0</v>
      </c>
      <c r="L78" s="24">
        <v>213.44640000000001</v>
      </c>
      <c r="M78" s="24">
        <v>283.53320000000002</v>
      </c>
      <c r="N78" s="24">
        <v>628.97050000000002</v>
      </c>
      <c r="O78" s="23">
        <v>945.31330000000003</v>
      </c>
      <c r="P78" s="23">
        <v>1235.288</v>
      </c>
      <c r="Q78" s="23">
        <v>409.10860000000002</v>
      </c>
      <c r="R78" s="24">
        <v>294.99290000000002</v>
      </c>
      <c r="S78" s="24">
        <v>686.78629999999998</v>
      </c>
      <c r="T78" s="24">
        <v>451.74689999999998</v>
      </c>
      <c r="U78" s="24">
        <v>149.50710000000001</v>
      </c>
      <c r="V78" s="24">
        <v>422.17989999999998</v>
      </c>
      <c r="W78" s="24">
        <v>415.20420000000001</v>
      </c>
      <c r="X78" s="24">
        <v>320.1266</v>
      </c>
      <c r="Y78" s="24">
        <v>333.85539999999997</v>
      </c>
      <c r="Z78" s="24">
        <v>740.3193</v>
      </c>
      <c r="AA78" s="24">
        <v>617.60080000000005</v>
      </c>
      <c r="AB78" s="23">
        <v>734.69560000000001</v>
      </c>
      <c r="AC78" s="23">
        <v>776.52369999999996</v>
      </c>
      <c r="AD78" s="23">
        <v>922.81590000000006</v>
      </c>
      <c r="AE78" s="24">
        <v>635.32209999999998</v>
      </c>
    </row>
    <row r="79" spans="1:31" x14ac:dyDescent="0.3">
      <c r="A79" s="32" t="s">
        <v>31</v>
      </c>
      <c r="B79" s="24">
        <v>13.35727</v>
      </c>
      <c r="C79" s="24">
        <v>43.189140000000002</v>
      </c>
      <c r="D79" s="24">
        <v>41.594819999999999</v>
      </c>
      <c r="E79" s="24">
        <v>71.64716</v>
      </c>
      <c r="F79" s="24">
        <v>78.062449999999998</v>
      </c>
      <c r="G79" s="24">
        <v>85.897509999999997</v>
      </c>
      <c r="H79" s="24">
        <v>57.18665</v>
      </c>
      <c r="I79" s="24">
        <v>31.518640000000001</v>
      </c>
      <c r="J79" s="24">
        <v>8.20838</v>
      </c>
      <c r="K79" s="25">
        <v>0</v>
      </c>
      <c r="L79" s="24">
        <v>115.87949999999999</v>
      </c>
      <c r="M79" s="24">
        <v>72.355350000000001</v>
      </c>
      <c r="N79" s="24">
        <v>175.76</v>
      </c>
      <c r="O79" s="23">
        <v>613.39530000000002</v>
      </c>
      <c r="P79" s="23">
        <v>540.55799999999999</v>
      </c>
      <c r="Q79" s="23">
        <v>210.34630000000001</v>
      </c>
      <c r="R79" s="24">
        <v>90.081509999999994</v>
      </c>
      <c r="S79" s="24">
        <v>508.91559999999998</v>
      </c>
      <c r="T79" s="24">
        <v>91.229920000000007</v>
      </c>
      <c r="U79" s="24">
        <v>43.91142</v>
      </c>
      <c r="V79" s="24">
        <v>203.52090000000001</v>
      </c>
      <c r="W79" s="24">
        <v>210.59399999999999</v>
      </c>
      <c r="X79" s="24">
        <v>195.70050000000001</v>
      </c>
      <c r="Y79" s="24">
        <v>177.90049999999999</v>
      </c>
      <c r="Z79" s="24">
        <v>304.34370000000001</v>
      </c>
      <c r="AA79" s="24">
        <v>256.16989999999998</v>
      </c>
      <c r="AB79" s="23">
        <v>477.0641</v>
      </c>
      <c r="AC79" s="23">
        <v>487.81290000000001</v>
      </c>
      <c r="AD79" s="23">
        <v>506.52530000000002</v>
      </c>
      <c r="AE79" s="24">
        <v>352.91430000000003</v>
      </c>
    </row>
    <row r="80" spans="1:31" x14ac:dyDescent="0.3">
      <c r="A80" s="32" t="s">
        <v>32</v>
      </c>
      <c r="B80" s="24">
        <v>16.985040000000001</v>
      </c>
      <c r="C80" s="24">
        <v>30.066949999999999</v>
      </c>
      <c r="D80" s="24">
        <v>49.780450000000002</v>
      </c>
      <c r="E80" s="24">
        <v>89.599969999999999</v>
      </c>
      <c r="F80" s="24">
        <v>33.412430000000001</v>
      </c>
      <c r="G80" s="24">
        <v>40.871670000000002</v>
      </c>
      <c r="H80" s="24">
        <v>54.452269999999999</v>
      </c>
      <c r="I80" s="24">
        <v>26.5808</v>
      </c>
      <c r="J80" s="24">
        <v>11.05636</v>
      </c>
      <c r="K80" s="25">
        <v>0</v>
      </c>
      <c r="L80" s="24">
        <v>96.572559999999996</v>
      </c>
      <c r="M80" s="24">
        <v>55.584350000000001</v>
      </c>
      <c r="N80" s="24">
        <v>180.74870000000001</v>
      </c>
      <c r="O80" s="23">
        <v>547.9144</v>
      </c>
      <c r="P80" s="23">
        <v>387.87450000000001</v>
      </c>
      <c r="Q80" s="23">
        <v>207.97040000000001</v>
      </c>
      <c r="R80" s="24">
        <v>94.326970000000003</v>
      </c>
      <c r="S80" s="24">
        <v>433.1533</v>
      </c>
      <c r="T80" s="24">
        <v>91.266220000000004</v>
      </c>
      <c r="U80" s="24">
        <v>28.99878</v>
      </c>
      <c r="V80" s="24">
        <v>230.1643</v>
      </c>
      <c r="W80" s="24">
        <v>200.87970000000001</v>
      </c>
      <c r="X80" s="24">
        <v>187.7647</v>
      </c>
      <c r="Y80" s="24">
        <v>123.44029999999999</v>
      </c>
      <c r="Z80" s="24">
        <v>228.339</v>
      </c>
      <c r="AA80" s="24">
        <v>232.54470000000001</v>
      </c>
      <c r="AB80" s="23">
        <v>319.928</v>
      </c>
      <c r="AC80" s="23">
        <v>337.23009999999999</v>
      </c>
      <c r="AD80" s="23">
        <v>400.1499</v>
      </c>
      <c r="AE80" s="24">
        <v>314.7756</v>
      </c>
    </row>
    <row r="81" spans="1:31" x14ac:dyDescent="0.3">
      <c r="A81" s="32" t="s">
        <v>33</v>
      </c>
      <c r="B81" s="24">
        <v>11.833780000000001</v>
      </c>
      <c r="C81" s="24">
        <v>38.430619999999998</v>
      </c>
      <c r="D81" s="24">
        <v>43.969589999999997</v>
      </c>
      <c r="E81" s="24">
        <v>76.616839999999996</v>
      </c>
      <c r="F81" s="24">
        <v>56.405909999999999</v>
      </c>
      <c r="G81" s="24">
        <v>40.77796</v>
      </c>
      <c r="H81" s="24">
        <v>31.565110000000001</v>
      </c>
      <c r="I81" s="24">
        <v>30.133859999999999</v>
      </c>
      <c r="J81" s="24">
        <v>6.6336449999999996</v>
      </c>
      <c r="K81" s="25">
        <v>0</v>
      </c>
      <c r="L81" s="24">
        <v>73.601910000000004</v>
      </c>
      <c r="M81" s="24">
        <v>66.267589999999998</v>
      </c>
      <c r="N81" s="24">
        <v>174.80510000000001</v>
      </c>
      <c r="O81" s="23">
        <v>301.8793</v>
      </c>
      <c r="P81" s="23">
        <v>431.60199999999998</v>
      </c>
      <c r="Q81" s="23">
        <v>188.55940000000001</v>
      </c>
      <c r="R81" s="24">
        <v>75.245580000000004</v>
      </c>
      <c r="S81" s="24">
        <v>296.34320000000002</v>
      </c>
      <c r="T81" s="24">
        <v>53.710970000000003</v>
      </c>
      <c r="U81" s="24">
        <v>61.029339999999998</v>
      </c>
      <c r="V81" s="24">
        <v>250.12119999999999</v>
      </c>
      <c r="W81" s="24">
        <v>261.58609999999999</v>
      </c>
      <c r="X81" s="24">
        <v>191.9408</v>
      </c>
      <c r="Y81" s="24">
        <v>134.26060000000001</v>
      </c>
      <c r="Z81" s="24">
        <v>213.9145</v>
      </c>
      <c r="AA81" s="24">
        <v>274.03890000000001</v>
      </c>
      <c r="AB81" s="23">
        <v>280.65609999999998</v>
      </c>
      <c r="AC81" s="23">
        <v>397.82900000000001</v>
      </c>
      <c r="AD81" s="23">
        <v>284.26600000000002</v>
      </c>
      <c r="AE81" s="24">
        <v>351.553</v>
      </c>
    </row>
    <row r="82" spans="1:31" x14ac:dyDescent="0.3">
      <c r="A82" s="32" t="s">
        <v>34</v>
      </c>
      <c r="B82" s="24">
        <v>8.9265720000000002</v>
      </c>
      <c r="C82" s="24">
        <v>32.42568</v>
      </c>
      <c r="D82" s="24">
        <v>50.353740000000002</v>
      </c>
      <c r="E82" s="24">
        <v>56.761980000000001</v>
      </c>
      <c r="F82" s="24">
        <v>58.012639999999998</v>
      </c>
      <c r="G82" s="24">
        <v>61.043590000000002</v>
      </c>
      <c r="H82" s="24">
        <v>41.094889999999999</v>
      </c>
      <c r="I82" s="24">
        <v>23.332830000000001</v>
      </c>
      <c r="J82" s="24">
        <v>6.1041980000000002</v>
      </c>
      <c r="K82" s="25">
        <v>0</v>
      </c>
      <c r="L82" s="24">
        <v>65.434359999999998</v>
      </c>
      <c r="M82" s="24">
        <v>83.447739999999996</v>
      </c>
      <c r="N82" s="24">
        <v>164.16669999999999</v>
      </c>
      <c r="O82" s="23">
        <v>434.43119999999999</v>
      </c>
      <c r="P82" s="23">
        <v>317.64870000000002</v>
      </c>
      <c r="Q82" s="23">
        <v>165.80170000000001</v>
      </c>
      <c r="R82" s="24">
        <v>70.505740000000003</v>
      </c>
      <c r="S82" s="24">
        <v>297.71339999999998</v>
      </c>
      <c r="T82" s="24">
        <v>60.21658</v>
      </c>
      <c r="U82" s="24">
        <v>29.975190000000001</v>
      </c>
      <c r="V82" s="24">
        <v>258.62610000000001</v>
      </c>
      <c r="W82" s="24">
        <v>282.06389999999999</v>
      </c>
      <c r="X82" s="24">
        <v>138.07329999999999</v>
      </c>
      <c r="Y82" s="24">
        <v>137.31989999999999</v>
      </c>
      <c r="Z82" s="24">
        <v>294.94130000000001</v>
      </c>
      <c r="AA82" s="24">
        <v>264.97629999999998</v>
      </c>
      <c r="AB82" s="23">
        <v>251.90379999999999</v>
      </c>
      <c r="AC82" s="23">
        <v>315.96300000000002</v>
      </c>
      <c r="AD82" s="23">
        <v>307.55630000000002</v>
      </c>
      <c r="AE82" s="24">
        <v>232.44489999999999</v>
      </c>
    </row>
    <row r="83" spans="1:31" x14ac:dyDescent="0.3">
      <c r="A83" s="32" t="s">
        <v>35</v>
      </c>
      <c r="B83" s="24">
        <v>29.337140000000002</v>
      </c>
      <c r="C83" s="24">
        <v>62.917380000000001</v>
      </c>
      <c r="D83" s="24">
        <v>209.7783</v>
      </c>
      <c r="E83" s="24">
        <v>50.455880000000001</v>
      </c>
      <c r="F83" s="24">
        <v>82.802490000000006</v>
      </c>
      <c r="G83" s="24">
        <v>77.189520000000002</v>
      </c>
      <c r="H83" s="24">
        <v>67.239170000000001</v>
      </c>
      <c r="I83" s="24">
        <v>85.051900000000003</v>
      </c>
      <c r="J83" s="24">
        <v>12.722</v>
      </c>
      <c r="K83" s="25">
        <v>0</v>
      </c>
      <c r="L83" s="24">
        <v>133.72999999999999</v>
      </c>
      <c r="M83" s="24">
        <v>120.82680000000001</v>
      </c>
      <c r="N83" s="24">
        <v>556.92619999999999</v>
      </c>
      <c r="O83" s="23">
        <v>525.49549999999999</v>
      </c>
      <c r="P83" s="23">
        <v>1181.95</v>
      </c>
      <c r="Q83" s="23">
        <v>918.68700000000001</v>
      </c>
      <c r="R83" s="24">
        <v>183.40170000000001</v>
      </c>
      <c r="S83" s="24">
        <v>301.0718</v>
      </c>
      <c r="T83" s="24">
        <v>124.44929999999999</v>
      </c>
      <c r="U83" s="24">
        <v>48.996029999999998</v>
      </c>
      <c r="V83" s="24">
        <v>162.3349</v>
      </c>
      <c r="W83" s="24">
        <v>179.9734</v>
      </c>
      <c r="X83" s="24">
        <v>182.31659999999999</v>
      </c>
      <c r="Y83" s="24">
        <v>170.0231</v>
      </c>
      <c r="Z83" s="24">
        <v>435.37819999999999</v>
      </c>
      <c r="AA83" s="24">
        <v>451.51010000000002</v>
      </c>
      <c r="AB83" s="23">
        <v>748.94399999999996</v>
      </c>
      <c r="AC83" s="23">
        <v>689.52260000000001</v>
      </c>
      <c r="AD83" s="23">
        <v>680.89859999999999</v>
      </c>
      <c r="AE83" s="24">
        <v>575.9067</v>
      </c>
    </row>
    <row r="84" spans="1:31" x14ac:dyDescent="0.3">
      <c r="A84" s="32" t="s">
        <v>36</v>
      </c>
      <c r="B84" s="24">
        <v>27.229310000000002</v>
      </c>
      <c r="C84" s="24">
        <v>55.39893</v>
      </c>
      <c r="D84" s="24">
        <v>111.3903</v>
      </c>
      <c r="E84" s="24">
        <v>107.8587</v>
      </c>
      <c r="F84" s="24">
        <v>99.364840000000001</v>
      </c>
      <c r="G84" s="24">
        <v>119.18810000000001</v>
      </c>
      <c r="H84" s="24">
        <v>122.13249999999999</v>
      </c>
      <c r="I84" s="24">
        <v>94.660139999999998</v>
      </c>
      <c r="J84" s="24">
        <v>12.013870000000001</v>
      </c>
      <c r="K84" s="25">
        <v>0</v>
      </c>
      <c r="L84" s="24">
        <v>161.75069999999999</v>
      </c>
      <c r="M84" s="24">
        <v>204.10159999999999</v>
      </c>
      <c r="N84" s="24">
        <v>470.94600000000003</v>
      </c>
      <c r="O84" s="23">
        <v>774.46439999999996</v>
      </c>
      <c r="P84" s="23">
        <v>1035.5250000000001</v>
      </c>
      <c r="Q84" s="23">
        <v>451.96420000000001</v>
      </c>
      <c r="R84" s="24">
        <v>171.16749999999999</v>
      </c>
      <c r="S84" s="24">
        <v>641.90309999999999</v>
      </c>
      <c r="T84" s="24">
        <v>89.950400000000002</v>
      </c>
      <c r="U84" s="24">
        <v>222.4522</v>
      </c>
      <c r="V84" s="24">
        <v>331.39330000000001</v>
      </c>
      <c r="W84" s="24">
        <v>263.58210000000003</v>
      </c>
      <c r="X84" s="24">
        <v>225.58269999999999</v>
      </c>
      <c r="Y84" s="24">
        <v>245.80510000000001</v>
      </c>
      <c r="Z84" s="24">
        <v>409.52199999999999</v>
      </c>
      <c r="AA84" s="24">
        <v>519.70500000000004</v>
      </c>
      <c r="AB84" s="23">
        <v>496.07240000000002</v>
      </c>
      <c r="AC84" s="23">
        <v>841.34640000000002</v>
      </c>
      <c r="AD84" s="23">
        <v>888.68219999999997</v>
      </c>
      <c r="AE84" s="24">
        <v>591.42229999999995</v>
      </c>
    </row>
    <row r="85" spans="1:31" x14ac:dyDescent="0.3">
      <c r="A85" s="32" t="s">
        <v>37</v>
      </c>
      <c r="B85" s="24">
        <v>11.499470000000001</v>
      </c>
      <c r="C85" s="24">
        <v>39.808239999999998</v>
      </c>
      <c r="D85" s="24">
        <v>63.439279999999997</v>
      </c>
      <c r="E85" s="24">
        <v>74.064809999999994</v>
      </c>
      <c r="F85" s="24">
        <v>47.504370000000002</v>
      </c>
      <c r="G85" s="24">
        <v>58.624319999999997</v>
      </c>
      <c r="H85" s="24">
        <v>70.306129999999996</v>
      </c>
      <c r="I85" s="24">
        <v>40.802430000000001</v>
      </c>
      <c r="J85" s="24">
        <v>7.6102410000000003</v>
      </c>
      <c r="K85" s="25">
        <v>0</v>
      </c>
      <c r="L85" s="24">
        <v>167.60339999999999</v>
      </c>
      <c r="M85" s="24">
        <v>113.68170000000001</v>
      </c>
      <c r="N85" s="24">
        <v>233.33959999999999</v>
      </c>
      <c r="O85" s="23">
        <v>628.4547</v>
      </c>
      <c r="P85" s="23">
        <v>549.09519999999998</v>
      </c>
      <c r="Q85" s="23">
        <v>321.43939999999998</v>
      </c>
      <c r="R85" s="24">
        <v>75.055750000000003</v>
      </c>
      <c r="S85" s="24">
        <v>280.48230000000001</v>
      </c>
      <c r="T85" s="24">
        <v>90.501639999999995</v>
      </c>
      <c r="U85" s="24">
        <v>42.244039999999998</v>
      </c>
      <c r="V85" s="24">
        <v>241.04490000000001</v>
      </c>
      <c r="W85" s="24">
        <v>246.31319999999999</v>
      </c>
      <c r="X85" s="24">
        <v>185.36150000000001</v>
      </c>
      <c r="Y85" s="24">
        <v>158.07499999999999</v>
      </c>
      <c r="Z85" s="24">
        <v>374.36219999999997</v>
      </c>
      <c r="AA85" s="24">
        <v>229.67760000000001</v>
      </c>
      <c r="AB85" s="23">
        <v>444.44569999999999</v>
      </c>
      <c r="AC85" s="23">
        <v>440.3997</v>
      </c>
      <c r="AD85" s="23">
        <v>394.07220000000001</v>
      </c>
      <c r="AE85" s="24">
        <v>315.8356</v>
      </c>
    </row>
    <row r="86" spans="1:31" x14ac:dyDescent="0.3">
      <c r="A86" s="32" t="s">
        <v>38</v>
      </c>
      <c r="B86" s="24">
        <v>14.63022</v>
      </c>
      <c r="C86" s="24">
        <v>48.962780000000002</v>
      </c>
      <c r="D86" s="24">
        <v>48.287019999999998</v>
      </c>
      <c r="E86" s="24">
        <v>77.227090000000004</v>
      </c>
      <c r="F86" s="24">
        <v>80.961780000000005</v>
      </c>
      <c r="G86" s="24">
        <v>71.729429999999994</v>
      </c>
      <c r="H86" s="24">
        <v>37.464640000000003</v>
      </c>
      <c r="I86" s="24">
        <v>29.42549</v>
      </c>
      <c r="J86" s="24">
        <v>14.349539999999999</v>
      </c>
      <c r="K86" s="25">
        <v>0</v>
      </c>
      <c r="L86" s="24">
        <v>105.2687</v>
      </c>
      <c r="M86" s="24">
        <v>120.0731</v>
      </c>
      <c r="N86" s="24">
        <v>228.36179999999999</v>
      </c>
      <c r="O86" s="23">
        <v>401.37810000000002</v>
      </c>
      <c r="P86" s="23">
        <v>652.322</v>
      </c>
      <c r="Q86" s="23">
        <v>259.60590000000002</v>
      </c>
      <c r="R86" s="24">
        <v>112.0232</v>
      </c>
      <c r="S86" s="24">
        <v>459.94549999999998</v>
      </c>
      <c r="T86" s="24">
        <v>81.565219999999997</v>
      </c>
      <c r="U86" s="24">
        <v>61.62312</v>
      </c>
      <c r="V86" s="24">
        <v>327.3288</v>
      </c>
      <c r="W86" s="24">
        <v>197.8519</v>
      </c>
      <c r="X86" s="24">
        <v>178.7809</v>
      </c>
      <c r="Y86" s="24">
        <v>184.905</v>
      </c>
      <c r="Z86" s="24">
        <v>395.9803</v>
      </c>
      <c r="AA86" s="24">
        <v>349.56700000000001</v>
      </c>
      <c r="AB86" s="23">
        <v>358.31049999999999</v>
      </c>
      <c r="AC86" s="23">
        <v>353.86529999999999</v>
      </c>
      <c r="AD86" s="23">
        <v>511.19130000000001</v>
      </c>
      <c r="AE86" s="24">
        <v>293.41359999999997</v>
      </c>
    </row>
    <row r="87" spans="1:31" x14ac:dyDescent="0.3">
      <c r="A87" s="32" t="s">
        <v>39</v>
      </c>
      <c r="B87" s="24">
        <v>16.187830000000002</v>
      </c>
      <c r="C87" s="24">
        <v>35.254219999999997</v>
      </c>
      <c r="D87" s="24">
        <v>40.744770000000003</v>
      </c>
      <c r="E87" s="24">
        <v>42.396470000000001</v>
      </c>
      <c r="F87" s="24">
        <v>79.091560000000001</v>
      </c>
      <c r="G87" s="24">
        <v>85.372039999999998</v>
      </c>
      <c r="H87" s="24">
        <v>41.3551</v>
      </c>
      <c r="I87" s="24">
        <v>35.2776</v>
      </c>
      <c r="J87" s="24">
        <v>7.502046</v>
      </c>
      <c r="K87" s="25">
        <v>0</v>
      </c>
      <c r="L87" s="24">
        <v>89.117840000000001</v>
      </c>
      <c r="M87" s="24">
        <v>89.977159999999998</v>
      </c>
      <c r="N87" s="24">
        <v>142.94560000000001</v>
      </c>
      <c r="O87" s="23">
        <v>475.81299999999999</v>
      </c>
      <c r="P87" s="23">
        <v>416.07960000000003</v>
      </c>
      <c r="Q87" s="23">
        <v>234.23500000000001</v>
      </c>
      <c r="R87" s="24">
        <v>93.672079999999994</v>
      </c>
      <c r="S87" s="24">
        <v>326.55549999999999</v>
      </c>
      <c r="T87" s="24">
        <v>60.019759999999998</v>
      </c>
      <c r="U87" s="24">
        <v>42.006079999999997</v>
      </c>
      <c r="V87" s="24">
        <v>257.99180000000001</v>
      </c>
      <c r="W87" s="24">
        <v>215.64340000000001</v>
      </c>
      <c r="X87" s="24">
        <v>177.24510000000001</v>
      </c>
      <c r="Y87" s="24">
        <v>190.53370000000001</v>
      </c>
      <c r="Z87" s="24">
        <v>307.0985</v>
      </c>
      <c r="AA87" s="24">
        <v>315.75790000000001</v>
      </c>
      <c r="AB87" s="23">
        <v>333.25189999999998</v>
      </c>
      <c r="AC87" s="23">
        <v>326.45249999999999</v>
      </c>
      <c r="AD87" s="23">
        <v>344.27089999999998</v>
      </c>
      <c r="AE87" s="24">
        <v>270.89569999999998</v>
      </c>
    </row>
    <row r="88" spans="1:31" x14ac:dyDescent="0.3">
      <c r="A88" s="32" t="s">
        <v>40</v>
      </c>
      <c r="B88" s="24">
        <v>20.37454</v>
      </c>
      <c r="C88" s="24">
        <v>43.173400000000001</v>
      </c>
      <c r="D88" s="24">
        <v>54.514670000000002</v>
      </c>
      <c r="E88" s="24">
        <v>62.778599999999997</v>
      </c>
      <c r="F88" s="24">
        <v>48.583849999999998</v>
      </c>
      <c r="G88" s="24">
        <v>82.275279999999995</v>
      </c>
      <c r="H88" s="24">
        <v>60.378509999999999</v>
      </c>
      <c r="I88" s="24">
        <v>44.551990000000004</v>
      </c>
      <c r="J88" s="24">
        <v>8.4632520000000007</v>
      </c>
      <c r="K88" s="25">
        <v>0</v>
      </c>
      <c r="L88" s="24">
        <v>96.118679999999998</v>
      </c>
      <c r="M88" s="24">
        <v>126.9819</v>
      </c>
      <c r="N88" s="24">
        <v>258.0104</v>
      </c>
      <c r="O88" s="23">
        <v>364.00299999999999</v>
      </c>
      <c r="P88" s="23">
        <v>481.89460000000003</v>
      </c>
      <c r="Q88" s="23">
        <v>321.82260000000002</v>
      </c>
      <c r="R88" s="24">
        <v>65.60172</v>
      </c>
      <c r="S88" s="24">
        <v>354.26159999999999</v>
      </c>
      <c r="T88" s="24">
        <v>78.353200000000001</v>
      </c>
      <c r="U88" s="24">
        <v>59.659149999999997</v>
      </c>
      <c r="V88" s="24">
        <v>358.25580000000002</v>
      </c>
      <c r="W88" s="24">
        <v>187.96090000000001</v>
      </c>
      <c r="X88" s="24">
        <v>219.23259999999999</v>
      </c>
      <c r="Y88" s="24">
        <v>159.97880000000001</v>
      </c>
      <c r="Z88" s="24">
        <v>238.18680000000001</v>
      </c>
      <c r="AA88" s="24">
        <v>299.04239999999999</v>
      </c>
      <c r="AB88" s="23">
        <v>346.92340000000002</v>
      </c>
      <c r="AC88" s="23">
        <v>353.82560000000001</v>
      </c>
      <c r="AD88" s="23">
        <v>373.5478</v>
      </c>
      <c r="AE88" s="24">
        <v>326.81630000000001</v>
      </c>
    </row>
    <row r="90" spans="1:31" x14ac:dyDescent="0.3">
      <c r="L90" s="77"/>
      <c r="M90" s="77"/>
      <c r="N90" s="77"/>
      <c r="O90" s="77"/>
      <c r="P90" s="77"/>
      <c r="Q90" s="77"/>
      <c r="R90" s="77"/>
      <c r="S90" s="77"/>
    </row>
    <row r="91" spans="1:31" x14ac:dyDescent="0.3">
      <c r="L91" s="77"/>
      <c r="M91" s="77"/>
      <c r="N91" s="77"/>
      <c r="O91" s="77"/>
      <c r="P91" s="77"/>
      <c r="Q91" s="77"/>
      <c r="R91" s="77"/>
      <c r="S91" s="77"/>
    </row>
    <row r="92" spans="1:31" x14ac:dyDescent="0.3">
      <c r="L92" s="77"/>
      <c r="M92" s="77"/>
      <c r="N92" s="77"/>
      <c r="O92" s="77"/>
      <c r="P92" s="77"/>
      <c r="Q92" s="77"/>
      <c r="R92" s="77"/>
      <c r="S92" s="77"/>
    </row>
    <row r="93" spans="1:31" x14ac:dyDescent="0.3">
      <c r="L93" s="77"/>
      <c r="M93" s="77"/>
      <c r="N93" s="77"/>
      <c r="O93" s="77"/>
      <c r="P93" s="77"/>
      <c r="Q93" s="77"/>
      <c r="R93" s="77"/>
      <c r="S93" s="77"/>
    </row>
    <row r="94" spans="1:31" x14ac:dyDescent="0.3">
      <c r="L94" s="77"/>
      <c r="M94" s="77"/>
      <c r="N94" s="77"/>
      <c r="O94" s="77"/>
      <c r="P94" s="77"/>
      <c r="Q94" s="77"/>
      <c r="R94" s="77"/>
      <c r="S94" s="77"/>
    </row>
    <row r="95" spans="1:31" x14ac:dyDescent="0.3">
      <c r="L95" s="77"/>
      <c r="M95" s="77"/>
      <c r="N95" s="77"/>
      <c r="O95" s="77"/>
      <c r="P95" s="77"/>
      <c r="Q95" s="77"/>
      <c r="R95" s="77"/>
      <c r="S95" s="77"/>
    </row>
    <row r="96" spans="1:31" x14ac:dyDescent="0.3">
      <c r="L96" s="77"/>
      <c r="M96" s="77"/>
      <c r="N96" s="77"/>
      <c r="O96" s="77"/>
      <c r="P96" s="77"/>
      <c r="Q96" s="77"/>
      <c r="R96" s="77"/>
      <c r="S96" s="77"/>
    </row>
    <row r="97" spans="12:19" x14ac:dyDescent="0.3">
      <c r="L97" s="77"/>
      <c r="M97" s="77"/>
      <c r="N97" s="77"/>
      <c r="O97" s="77"/>
      <c r="P97" s="77"/>
      <c r="Q97" s="77"/>
      <c r="R97" s="77"/>
      <c r="S97" s="77"/>
    </row>
    <row r="98" spans="12:19" x14ac:dyDescent="0.3">
      <c r="L98" s="77"/>
      <c r="M98" s="77"/>
      <c r="N98" s="77"/>
      <c r="O98" s="77"/>
      <c r="P98" s="77"/>
      <c r="Q98" s="77"/>
      <c r="R98" s="77"/>
      <c r="S98" s="77"/>
    </row>
    <row r="99" spans="12:19" x14ac:dyDescent="0.3">
      <c r="L99" s="77"/>
      <c r="M99" s="77"/>
      <c r="N99" s="77"/>
      <c r="O99" s="77"/>
      <c r="P99" s="77"/>
      <c r="Q99" s="77"/>
      <c r="R99" s="77"/>
      <c r="S99" s="77"/>
    </row>
    <row r="100" spans="12:19" x14ac:dyDescent="0.3">
      <c r="L100" s="77"/>
      <c r="M100" s="77"/>
      <c r="N100" s="77"/>
      <c r="O100" s="77"/>
      <c r="P100" s="77"/>
      <c r="Q100" s="77"/>
      <c r="R100" s="77"/>
      <c r="S100" s="77"/>
    </row>
    <row r="101" spans="12:19" x14ac:dyDescent="0.3">
      <c r="L101" s="77"/>
      <c r="M101" s="77"/>
      <c r="N101" s="77"/>
      <c r="O101" s="77"/>
      <c r="P101" s="77"/>
      <c r="Q101" s="77"/>
      <c r="R101" s="77"/>
      <c r="S101" s="77"/>
    </row>
    <row r="102" spans="12:19" x14ac:dyDescent="0.3">
      <c r="L102" s="77"/>
      <c r="M102" s="77"/>
      <c r="N102" s="77"/>
      <c r="O102" s="77"/>
      <c r="P102" s="77"/>
      <c r="Q102" s="77"/>
      <c r="R102" s="77"/>
      <c r="S102" s="77"/>
    </row>
    <row r="103" spans="12:19" x14ac:dyDescent="0.3">
      <c r="L103" s="77"/>
      <c r="M103" s="77"/>
      <c r="N103" s="77"/>
      <c r="O103" s="77"/>
      <c r="P103" s="77"/>
      <c r="Q103" s="77"/>
      <c r="R103" s="77"/>
      <c r="S103" s="77"/>
    </row>
    <row r="104" spans="12:19" x14ac:dyDescent="0.3">
      <c r="L104" s="77"/>
      <c r="M104" s="77"/>
      <c r="N104" s="77"/>
      <c r="O104" s="77"/>
      <c r="P104" s="77"/>
      <c r="Q104" s="77"/>
      <c r="R104" s="77"/>
      <c r="S104" s="77"/>
    </row>
    <row r="105" spans="12:19" x14ac:dyDescent="0.3">
      <c r="L105" s="77"/>
      <c r="M105" s="77"/>
      <c r="N105" s="77"/>
      <c r="O105" s="77"/>
      <c r="P105" s="77"/>
      <c r="Q105" s="77"/>
      <c r="R105" s="77"/>
      <c r="S105" s="77"/>
    </row>
    <row r="106" spans="12:19" x14ac:dyDescent="0.3">
      <c r="L106" s="77"/>
      <c r="M106" s="77"/>
      <c r="N106" s="77"/>
      <c r="O106" s="77"/>
      <c r="P106" s="77"/>
      <c r="Q106" s="77"/>
      <c r="R106" s="77"/>
      <c r="S106" s="77"/>
    </row>
    <row r="107" spans="12:19" x14ac:dyDescent="0.3">
      <c r="L107" s="77"/>
      <c r="M107" s="77"/>
      <c r="N107" s="77"/>
      <c r="O107" s="77"/>
      <c r="P107" s="77"/>
      <c r="Q107" s="77"/>
      <c r="R107" s="77"/>
      <c r="S107" s="77"/>
    </row>
    <row r="108" spans="12:19" x14ac:dyDescent="0.3">
      <c r="L108" s="77"/>
      <c r="M108" s="77"/>
      <c r="N108" s="77"/>
      <c r="O108" s="77"/>
      <c r="P108" s="77"/>
      <c r="Q108" s="77"/>
      <c r="R108" s="77"/>
      <c r="S108" s="77"/>
    </row>
    <row r="109" spans="12:19" x14ac:dyDescent="0.3">
      <c r="L109" s="77"/>
      <c r="M109" s="77"/>
      <c r="N109" s="77"/>
      <c r="O109" s="77"/>
      <c r="P109" s="77"/>
      <c r="Q109" s="77"/>
      <c r="R109" s="77"/>
      <c r="S109" s="77"/>
    </row>
    <row r="110" spans="12:19" x14ac:dyDescent="0.3">
      <c r="L110" s="77"/>
      <c r="M110" s="77"/>
      <c r="N110" s="77"/>
      <c r="O110" s="77"/>
      <c r="P110" s="77"/>
      <c r="Q110" s="77"/>
      <c r="R110" s="77"/>
      <c r="S110" s="77"/>
    </row>
    <row r="111" spans="12:19" x14ac:dyDescent="0.3">
      <c r="L111" s="77"/>
      <c r="M111" s="77"/>
      <c r="N111" s="77"/>
      <c r="O111" s="77"/>
      <c r="P111" s="77"/>
      <c r="Q111" s="77"/>
      <c r="R111" s="77"/>
      <c r="S111" s="77"/>
    </row>
    <row r="112" spans="12:19" x14ac:dyDescent="0.3">
      <c r="L112" s="77"/>
      <c r="M112" s="77"/>
      <c r="N112" s="77"/>
      <c r="O112" s="77"/>
      <c r="P112" s="77"/>
      <c r="Q112" s="77"/>
      <c r="R112" s="77"/>
      <c r="S112" s="77"/>
    </row>
    <row r="113" spans="12:19" x14ac:dyDescent="0.3">
      <c r="L113" s="77"/>
      <c r="M113" s="77"/>
      <c r="N113" s="77"/>
      <c r="O113" s="77"/>
      <c r="P113" s="77"/>
      <c r="Q113" s="77"/>
      <c r="R113" s="77"/>
      <c r="S113" s="77"/>
    </row>
    <row r="114" spans="12:19" x14ac:dyDescent="0.3">
      <c r="L114" s="77"/>
      <c r="M114" s="77"/>
      <c r="N114" s="77"/>
      <c r="O114" s="77"/>
      <c r="P114" s="77"/>
      <c r="Q114" s="77"/>
      <c r="R114" s="77"/>
      <c r="S114" s="77"/>
    </row>
    <row r="115" spans="12:19" x14ac:dyDescent="0.3">
      <c r="L115" s="77"/>
      <c r="M115" s="77"/>
      <c r="N115" s="77"/>
      <c r="O115" s="77"/>
      <c r="P115" s="77"/>
      <c r="Q115" s="77"/>
      <c r="R115" s="77"/>
      <c r="S115" s="77"/>
    </row>
    <row r="116" spans="12:19" x14ac:dyDescent="0.3">
      <c r="L116" s="77"/>
      <c r="M116" s="77"/>
      <c r="N116" s="77"/>
      <c r="O116" s="77"/>
      <c r="P116" s="77"/>
      <c r="Q116" s="77"/>
      <c r="R116" s="77"/>
      <c r="S116" s="77"/>
    </row>
    <row r="117" spans="12:19" x14ac:dyDescent="0.3">
      <c r="L117" s="77"/>
      <c r="M117" s="77"/>
      <c r="N117" s="77"/>
      <c r="O117" s="77"/>
      <c r="P117" s="77"/>
      <c r="Q117" s="77"/>
      <c r="R117" s="77"/>
      <c r="S117" s="77"/>
    </row>
    <row r="118" spans="12:19" x14ac:dyDescent="0.3">
      <c r="L118" s="77"/>
      <c r="M118" s="77"/>
      <c r="N118" s="77"/>
      <c r="O118" s="77"/>
      <c r="P118" s="77"/>
      <c r="Q118" s="77"/>
      <c r="R118" s="77"/>
      <c r="S118" s="77"/>
    </row>
    <row r="119" spans="12:19" x14ac:dyDescent="0.3">
      <c r="L119" s="77"/>
      <c r="M119" s="77"/>
      <c r="N119" s="77"/>
      <c r="O119" s="77"/>
      <c r="P119" s="77"/>
      <c r="Q119" s="77"/>
      <c r="R119" s="77"/>
      <c r="S119" s="77"/>
    </row>
    <row r="120" spans="12:19" x14ac:dyDescent="0.3">
      <c r="L120" s="77"/>
      <c r="M120" s="77"/>
      <c r="N120" s="77"/>
      <c r="O120" s="77"/>
      <c r="P120" s="77"/>
      <c r="Q120" s="77"/>
      <c r="R120" s="77"/>
      <c r="S120" s="77"/>
    </row>
    <row r="121" spans="12:19" x14ac:dyDescent="0.3">
      <c r="L121" s="77"/>
      <c r="M121" s="77"/>
      <c r="N121" s="77"/>
      <c r="O121" s="77"/>
      <c r="P121" s="77"/>
      <c r="Q121" s="77"/>
      <c r="R121" s="77"/>
      <c r="S121" s="77"/>
    </row>
    <row r="122" spans="12:19" x14ac:dyDescent="0.3">
      <c r="L122" s="77"/>
      <c r="M122" s="77"/>
      <c r="N122" s="77"/>
      <c r="O122" s="77"/>
      <c r="P122" s="77"/>
      <c r="Q122" s="77"/>
      <c r="R122" s="77"/>
      <c r="S122" s="77"/>
    </row>
    <row r="123" spans="12:19" x14ac:dyDescent="0.3">
      <c r="L123" s="77"/>
      <c r="M123" s="77"/>
      <c r="N123" s="77"/>
      <c r="O123" s="77"/>
      <c r="P123" s="77"/>
      <c r="Q123" s="77"/>
      <c r="R123" s="77"/>
      <c r="S123" s="77"/>
    </row>
    <row r="124" spans="12:19" x14ac:dyDescent="0.3">
      <c r="L124" s="77"/>
      <c r="M124" s="77"/>
      <c r="N124" s="77"/>
      <c r="O124" s="77"/>
      <c r="P124" s="77"/>
      <c r="Q124" s="77"/>
      <c r="R124" s="77"/>
      <c r="S124" s="77"/>
    </row>
    <row r="125" spans="12:19" x14ac:dyDescent="0.3">
      <c r="L125" s="77"/>
      <c r="M125" s="77"/>
      <c r="N125" s="77"/>
      <c r="O125" s="77"/>
      <c r="P125" s="77"/>
      <c r="Q125" s="77"/>
      <c r="R125" s="77"/>
      <c r="S125" s="77"/>
    </row>
    <row r="126" spans="12:19" x14ac:dyDescent="0.3">
      <c r="L126" s="77"/>
      <c r="M126" s="77"/>
      <c r="N126" s="77"/>
      <c r="O126" s="77"/>
      <c r="P126" s="77"/>
      <c r="Q126" s="77"/>
      <c r="R126" s="77"/>
      <c r="S126" s="77"/>
    </row>
    <row r="127" spans="12:19" x14ac:dyDescent="0.3">
      <c r="L127" s="77"/>
      <c r="M127" s="77"/>
      <c r="N127" s="77"/>
      <c r="O127" s="77"/>
      <c r="P127" s="77"/>
      <c r="Q127" s="77"/>
      <c r="R127" s="77"/>
      <c r="S127" s="77"/>
    </row>
    <row r="128" spans="12:19" x14ac:dyDescent="0.3">
      <c r="L128" s="77"/>
      <c r="M128" s="77"/>
      <c r="N128" s="77"/>
      <c r="O128" s="77"/>
      <c r="P128" s="77"/>
      <c r="Q128" s="77"/>
      <c r="R128" s="77"/>
      <c r="S128" s="77"/>
    </row>
    <row r="129" spans="12:19" x14ac:dyDescent="0.3">
      <c r="L129" s="77"/>
      <c r="M129" s="77"/>
      <c r="N129" s="77"/>
      <c r="O129" s="77"/>
      <c r="P129" s="77"/>
      <c r="Q129" s="77"/>
      <c r="R129" s="77"/>
      <c r="S129" s="77"/>
    </row>
    <row r="130" spans="12:19" x14ac:dyDescent="0.3">
      <c r="L130" s="77"/>
      <c r="M130" s="77"/>
      <c r="N130" s="77"/>
      <c r="O130" s="77"/>
      <c r="P130" s="77"/>
      <c r="Q130" s="77"/>
      <c r="R130" s="77"/>
      <c r="S130" s="77"/>
    </row>
    <row r="131" spans="12:19" x14ac:dyDescent="0.3">
      <c r="L131" s="77"/>
      <c r="M131" s="77"/>
      <c r="N131" s="77"/>
      <c r="O131" s="77"/>
      <c r="P131" s="77"/>
      <c r="Q131" s="77"/>
      <c r="R131" s="77"/>
      <c r="S131" s="77"/>
    </row>
    <row r="132" spans="12:19" x14ac:dyDescent="0.3">
      <c r="L132" s="77"/>
      <c r="M132" s="77"/>
      <c r="N132" s="77"/>
      <c r="O132" s="77"/>
      <c r="P132" s="77"/>
      <c r="Q132" s="77"/>
      <c r="R132" s="77"/>
      <c r="S132" s="77"/>
    </row>
    <row r="133" spans="12:19" x14ac:dyDescent="0.3">
      <c r="L133" s="77"/>
      <c r="M133" s="77"/>
      <c r="N133" s="77"/>
      <c r="O133" s="77"/>
      <c r="P133" s="77"/>
      <c r="Q133" s="77"/>
      <c r="R133" s="77"/>
      <c r="S133" s="77"/>
    </row>
    <row r="134" spans="12:19" x14ac:dyDescent="0.3">
      <c r="L134" s="77"/>
      <c r="M134" s="77"/>
      <c r="N134" s="77"/>
      <c r="O134" s="77"/>
      <c r="P134" s="77"/>
      <c r="Q134" s="77"/>
      <c r="R134" s="77"/>
      <c r="S134" s="77"/>
    </row>
    <row r="135" spans="12:19" x14ac:dyDescent="0.3">
      <c r="L135" s="77"/>
      <c r="M135" s="77"/>
      <c r="N135" s="77"/>
      <c r="O135" s="77"/>
      <c r="P135" s="77"/>
      <c r="Q135" s="77"/>
      <c r="R135" s="77"/>
      <c r="S135" s="77"/>
    </row>
    <row r="136" spans="12:19" x14ac:dyDescent="0.3">
      <c r="L136" s="77"/>
      <c r="M136" s="77"/>
      <c r="N136" s="77"/>
      <c r="O136" s="77"/>
      <c r="P136" s="77"/>
      <c r="Q136" s="77"/>
      <c r="R136" s="77"/>
      <c r="S136" s="77"/>
    </row>
    <row r="137" spans="12:19" x14ac:dyDescent="0.3">
      <c r="L137" s="77"/>
      <c r="M137" s="77"/>
      <c r="N137" s="77"/>
      <c r="O137" s="77"/>
      <c r="P137" s="77"/>
      <c r="Q137" s="77"/>
      <c r="R137" s="77"/>
      <c r="S137" s="77"/>
    </row>
    <row r="138" spans="12:19" x14ac:dyDescent="0.3">
      <c r="L138" s="77"/>
      <c r="M138" s="77"/>
      <c r="N138" s="77"/>
      <c r="O138" s="77"/>
      <c r="P138" s="77"/>
      <c r="Q138" s="77"/>
      <c r="R138" s="77"/>
      <c r="S138" s="77"/>
    </row>
    <row r="139" spans="12:19" x14ac:dyDescent="0.3">
      <c r="L139" s="77"/>
      <c r="M139" s="77"/>
      <c r="N139" s="77"/>
      <c r="O139" s="77"/>
      <c r="P139" s="77"/>
      <c r="Q139" s="77"/>
      <c r="R139" s="77"/>
      <c r="S139" s="77"/>
    </row>
    <row r="140" spans="12:19" x14ac:dyDescent="0.3">
      <c r="L140" s="77"/>
      <c r="M140" s="77"/>
      <c r="N140" s="77"/>
      <c r="O140" s="77"/>
      <c r="P140" s="77"/>
      <c r="Q140" s="77"/>
      <c r="R140" s="77"/>
      <c r="S140" s="77"/>
    </row>
    <row r="141" spans="12:19" x14ac:dyDescent="0.3">
      <c r="L141" s="77"/>
      <c r="M141" s="77"/>
      <c r="N141" s="77"/>
      <c r="O141" s="77"/>
      <c r="P141" s="77"/>
      <c r="Q141" s="77"/>
      <c r="R141" s="77"/>
      <c r="S141" s="77"/>
    </row>
    <row r="142" spans="12:19" x14ac:dyDescent="0.3">
      <c r="L142" s="77"/>
      <c r="M142" s="77"/>
      <c r="N142" s="77"/>
      <c r="O142" s="77"/>
      <c r="P142" s="77"/>
      <c r="Q142" s="77"/>
      <c r="R142" s="77"/>
      <c r="S142" s="77"/>
    </row>
    <row r="143" spans="12:19" x14ac:dyDescent="0.3">
      <c r="L143" s="77"/>
      <c r="M143" s="77"/>
      <c r="N143" s="77"/>
      <c r="O143" s="77"/>
      <c r="P143" s="77"/>
      <c r="Q143" s="77"/>
      <c r="R143" s="77"/>
      <c r="S143" s="77"/>
    </row>
  </sheetData>
  <sortState xmlns:xlrd2="http://schemas.microsoft.com/office/spreadsheetml/2017/richdata2" ref="K118:S144">
    <sortCondition ref="K118:K144" customList="A1,A2,A3,A4,A5,A6,A7,B8,B9,B10,B11,B12,B13,B14,C15,C16,C17,C18,C19,C20,D21,D22,D23,D24,D25,D26"/>
  </sortState>
  <mergeCells count="12">
    <mergeCell ref="A61:A62"/>
    <mergeCell ref="B61:K61"/>
    <mergeCell ref="L61:U61"/>
    <mergeCell ref="V61:AE61"/>
    <mergeCell ref="A1:A2"/>
    <mergeCell ref="B1:K1"/>
    <mergeCell ref="L1:U1"/>
    <mergeCell ref="V1:AE1"/>
    <mergeCell ref="A31:A32"/>
    <mergeCell ref="B31:K31"/>
    <mergeCell ref="L31:U31"/>
    <mergeCell ref="V31:AE31"/>
  </mergeCells>
  <conditionalFormatting sqref="B3:AE28">
    <cfRule type="cellIs" dxfId="25" priority="1" operator="lessThan">
      <formula>500</formula>
    </cfRule>
    <cfRule type="cellIs" dxfId="24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29:AE2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CE353-F820-4F80-B1AF-EB6BB483FD84}">
  <dimension ref="A1:AG60"/>
  <sheetViews>
    <sheetView zoomScale="60" zoomScaleNormal="60" workbookViewId="0">
      <selection activeCell="F29" sqref="F29"/>
    </sheetView>
  </sheetViews>
  <sheetFormatPr defaultRowHeight="14.4" x14ac:dyDescent="0.3"/>
  <cols>
    <col min="1" max="1" width="11.77734375" bestFit="1" customWidth="1"/>
    <col min="16" max="17" width="9.33203125" bestFit="1" customWidth="1"/>
    <col min="19" max="19" width="9.33203125" bestFit="1" customWidth="1"/>
  </cols>
  <sheetData>
    <row r="1" spans="1:33" ht="15" thickBot="1" x14ac:dyDescent="0.35">
      <c r="A1" s="117" t="s">
        <v>41</v>
      </c>
      <c r="B1" s="119" t="s">
        <v>71</v>
      </c>
      <c r="C1" s="120"/>
      <c r="D1" s="120"/>
      <c r="E1" s="120"/>
      <c r="F1" s="120"/>
      <c r="G1" s="120"/>
      <c r="H1" s="120"/>
      <c r="I1" s="120"/>
      <c r="J1" s="120"/>
      <c r="K1" s="121"/>
      <c r="L1" s="119" t="s">
        <v>72</v>
      </c>
      <c r="M1" s="120"/>
      <c r="N1" s="120"/>
      <c r="O1" s="120"/>
      <c r="P1" s="120"/>
      <c r="Q1" s="120"/>
      <c r="R1" s="120"/>
      <c r="S1" s="120"/>
      <c r="T1" s="120"/>
      <c r="U1" s="121"/>
      <c r="V1" s="119" t="s">
        <v>73</v>
      </c>
      <c r="W1" s="120"/>
      <c r="X1" s="120"/>
      <c r="Y1" s="120"/>
      <c r="Z1" s="120"/>
      <c r="AA1" s="120"/>
      <c r="AB1" s="120"/>
      <c r="AC1" s="120"/>
      <c r="AD1" s="120"/>
      <c r="AE1" s="121"/>
    </row>
    <row r="2" spans="1:33" ht="15" thickBot="1" x14ac:dyDescent="0.35">
      <c r="A2" s="118"/>
      <c r="B2" s="61">
        <v>8.3000000000000007</v>
      </c>
      <c r="C2" s="61">
        <v>9.3000000000000007</v>
      </c>
      <c r="D2" s="61">
        <v>10.3</v>
      </c>
      <c r="E2" s="61">
        <v>11.3</v>
      </c>
      <c r="F2" s="61">
        <v>12.3</v>
      </c>
      <c r="G2" s="61">
        <v>13.3</v>
      </c>
      <c r="H2" s="61">
        <v>14.3</v>
      </c>
      <c r="I2" s="61">
        <v>15.3</v>
      </c>
      <c r="J2" s="61">
        <v>16.3</v>
      </c>
      <c r="K2" s="62">
        <v>17.3</v>
      </c>
      <c r="L2" s="61">
        <v>8.3000000000000007</v>
      </c>
      <c r="M2" s="61">
        <v>9.3000000000000007</v>
      </c>
      <c r="N2" s="61">
        <v>10.3</v>
      </c>
      <c r="O2" s="61">
        <v>11.3</v>
      </c>
      <c r="P2" s="61">
        <v>12.3</v>
      </c>
      <c r="Q2" s="61">
        <v>13.3</v>
      </c>
      <c r="R2" s="61">
        <v>14.3</v>
      </c>
      <c r="S2" s="61">
        <v>15.3</v>
      </c>
      <c r="T2" s="61">
        <v>16.3</v>
      </c>
      <c r="U2" s="62">
        <v>17.3</v>
      </c>
      <c r="V2" s="62">
        <v>7.3</v>
      </c>
      <c r="W2" s="61">
        <v>8.3000000000000007</v>
      </c>
      <c r="X2" s="61">
        <v>9.3000000000000007</v>
      </c>
      <c r="Y2" s="61">
        <v>10.3</v>
      </c>
      <c r="Z2" s="61">
        <v>11.3</v>
      </c>
      <c r="AA2" s="61">
        <v>12.3</v>
      </c>
      <c r="AB2" s="61">
        <v>13.3</v>
      </c>
      <c r="AC2" s="61">
        <v>14.3</v>
      </c>
      <c r="AD2" s="61">
        <v>15.3</v>
      </c>
      <c r="AE2" s="62">
        <v>16.3</v>
      </c>
    </row>
    <row r="3" spans="1:33" x14ac:dyDescent="0.3">
      <c r="A3" s="59" t="s">
        <v>10</v>
      </c>
      <c r="B3" s="23">
        <f>'Electric lighting'!$G3+'Clear Sky'!B3</f>
        <v>465.91099000000003</v>
      </c>
      <c r="C3" s="23">
        <f>'Electric lighting'!$G3+'Clear Sky'!C3</f>
        <v>629.14880000000005</v>
      </c>
      <c r="D3" s="23">
        <f>'Electric lighting'!$G3+'Clear Sky'!D3</f>
        <v>649.24880000000007</v>
      </c>
      <c r="E3" s="23">
        <f>'Electric lighting'!$G3+'Clear Sky'!E3</f>
        <v>560.66039999999998</v>
      </c>
      <c r="F3" s="23">
        <f>'Electric lighting'!$G3+'Clear Sky'!F3</f>
        <v>561.11170000000004</v>
      </c>
      <c r="G3" s="23">
        <f>'Electric lighting'!$G3+'Clear Sky'!G3</f>
        <v>559.35900000000004</v>
      </c>
      <c r="H3" s="23">
        <f>'Electric lighting'!$G3+'Clear Sky'!H3</f>
        <v>511.91567000000003</v>
      </c>
      <c r="I3" s="23">
        <f>'Electric lighting'!$G3+'Clear Sky'!I3</f>
        <v>514.33541000000002</v>
      </c>
      <c r="J3" s="23">
        <f>'Electric lighting'!$G3+'Clear Sky'!J3</f>
        <v>446.99940000000004</v>
      </c>
      <c r="K3" s="23">
        <f>'Electric lighting'!$G3+'Clear Sky'!K3</f>
        <v>426.1</v>
      </c>
      <c r="L3" s="23">
        <f>'Electric lighting'!$G3+'Clear Sky'!L3</f>
        <v>566.0847</v>
      </c>
      <c r="M3" s="23">
        <f>'Electric lighting'!$G3+'Clear Sky'!M3</f>
        <v>692.01490000000001</v>
      </c>
      <c r="N3" s="23">
        <f>'Electric lighting'!$G3+'Clear Sky'!N3</f>
        <v>1225.4259000000002</v>
      </c>
      <c r="O3" s="23">
        <f>'Electric lighting'!$G3+'Clear Sky'!O3</f>
        <v>1385.2348000000002</v>
      </c>
      <c r="P3" s="23">
        <f>'Electric lighting'!$G3+'Clear Sky'!P3</f>
        <v>1534.973</v>
      </c>
      <c r="Q3" s="23">
        <f>'Electric lighting'!$G3+'Clear Sky'!Q3</f>
        <v>752.74240000000009</v>
      </c>
      <c r="R3" s="23">
        <f>'Electric lighting'!$G3+'Clear Sky'!R3</f>
        <v>651.73270000000002</v>
      </c>
      <c r="S3" s="23">
        <f>'Electric lighting'!$G3+'Clear Sky'!S3</f>
        <v>1511.9720000000002</v>
      </c>
      <c r="T3" s="23">
        <f>'Electric lighting'!$G3+'Clear Sky'!T3</f>
        <v>663.05760000000009</v>
      </c>
      <c r="U3" s="23">
        <f>'Electric lighting'!$G3+'Clear Sky'!U3</f>
        <v>514.60774000000004</v>
      </c>
      <c r="V3" s="23">
        <f>'Electric lighting'!$G3+'Clear Sky'!V3</f>
        <v>580.72280000000001</v>
      </c>
      <c r="W3" s="23">
        <f>'Electric lighting'!$G3+'Clear Sky'!W3</f>
        <v>608.34649999999999</v>
      </c>
      <c r="X3" s="23">
        <f>'Electric lighting'!$G3+'Clear Sky'!X3</f>
        <v>603.12020000000007</v>
      </c>
      <c r="Y3" s="23">
        <f>'Electric lighting'!$G3+'Clear Sky'!Y3</f>
        <v>751.12670000000003</v>
      </c>
      <c r="Z3" s="23">
        <f>'Electric lighting'!$G3+'Clear Sky'!Z3</f>
        <v>1058.2532000000001</v>
      </c>
      <c r="AA3" s="23">
        <f>'Electric lighting'!$G3+'Clear Sky'!AA3</f>
        <v>1322.2984999999999</v>
      </c>
      <c r="AB3" s="23">
        <f>'Electric lighting'!$G3+'Clear Sky'!AB3</f>
        <v>1355.3530000000001</v>
      </c>
      <c r="AC3" s="23">
        <f>'Electric lighting'!$G3+'Clear Sky'!AC3</f>
        <v>1582.4099999999999</v>
      </c>
      <c r="AD3" s="23">
        <f>'Electric lighting'!$G3+'Clear Sky'!AD3</f>
        <v>1575.5920000000001</v>
      </c>
      <c r="AE3" s="23">
        <f>'Electric lighting'!$G3+'Clear Sky'!AE3</f>
        <v>1329.9645</v>
      </c>
      <c r="AG3" s="3" t="s">
        <v>46</v>
      </c>
    </row>
    <row r="4" spans="1:33" x14ac:dyDescent="0.3">
      <c r="A4" s="60" t="s">
        <v>16</v>
      </c>
      <c r="B4" s="23">
        <f>'Electric lighting'!$G4+'Clear Sky'!B4</f>
        <v>625.47414000000003</v>
      </c>
      <c r="C4" s="23">
        <f>'Electric lighting'!$G4+'Clear Sky'!C4</f>
        <v>657.17755</v>
      </c>
      <c r="D4" s="23">
        <f>'Electric lighting'!$G4+'Clear Sky'!D4</f>
        <v>733.98239999999998</v>
      </c>
      <c r="E4" s="23">
        <f>'Electric lighting'!$G4+'Clear Sky'!E4</f>
        <v>738.19630000000006</v>
      </c>
      <c r="F4" s="23">
        <f>'Electric lighting'!$G4+'Clear Sky'!F4</f>
        <v>875.34339999999997</v>
      </c>
      <c r="G4" s="23">
        <f>'Electric lighting'!$G4+'Clear Sky'!G4</f>
        <v>767.58569999999997</v>
      </c>
      <c r="H4" s="23">
        <f>'Electric lighting'!$G4+'Clear Sky'!H4</f>
        <v>711.28700000000003</v>
      </c>
      <c r="I4" s="23">
        <f>'Electric lighting'!$G4+'Clear Sky'!I4</f>
        <v>700.38879999999995</v>
      </c>
      <c r="J4" s="23">
        <f>'Electric lighting'!$G4+'Clear Sky'!J4</f>
        <v>608.42934000000002</v>
      </c>
      <c r="K4" s="23">
        <f>'Electric lighting'!$G4+'Clear Sky'!K4</f>
        <v>583.5</v>
      </c>
      <c r="L4" s="23">
        <f>'Electric lighting'!$G4+'Clear Sky'!L4</f>
        <v>790.11030000000005</v>
      </c>
      <c r="M4" s="23">
        <f>'Electric lighting'!$G4+'Clear Sky'!M4</f>
        <v>818.60839999999996</v>
      </c>
      <c r="N4" s="23">
        <f>'Electric lighting'!$G4+'Clear Sky'!N4</f>
        <v>1391.6682000000001</v>
      </c>
      <c r="O4" s="23">
        <f>'Electric lighting'!$G4+'Clear Sky'!O4</f>
        <v>1898.2639999999999</v>
      </c>
      <c r="P4" s="23">
        <f>'Electric lighting'!$G4+'Clear Sky'!P4</f>
        <v>1983.2809999999999</v>
      </c>
      <c r="Q4" s="23">
        <f>'Electric lighting'!$G4+'Clear Sky'!Q4</f>
        <v>1000.9095</v>
      </c>
      <c r="R4" s="23">
        <f>'Electric lighting'!$G4+'Clear Sky'!R4</f>
        <v>904.85760000000005</v>
      </c>
      <c r="S4" s="23">
        <f>'Electric lighting'!$G4+'Clear Sky'!S4</f>
        <v>1792.01</v>
      </c>
      <c r="T4" s="23">
        <f>'Electric lighting'!$G4+'Clear Sky'!T4</f>
        <v>928.88490000000002</v>
      </c>
      <c r="U4" s="23">
        <f>'Electric lighting'!$G4+'Clear Sky'!U4</f>
        <v>807.798</v>
      </c>
      <c r="V4" s="23">
        <f>'Electric lighting'!$G4+'Clear Sky'!V4</f>
        <v>931.69669999999996</v>
      </c>
      <c r="W4" s="23">
        <f>'Electric lighting'!$G4+'Clear Sky'!W4</f>
        <v>866.25909999999999</v>
      </c>
      <c r="X4" s="23">
        <f>'Electric lighting'!$G4+'Clear Sky'!X4</f>
        <v>926.31970000000001</v>
      </c>
      <c r="Y4" s="23">
        <f>'Electric lighting'!$G4+'Clear Sky'!Y4</f>
        <v>998.15879999999993</v>
      </c>
      <c r="Z4" s="23">
        <f>'Electric lighting'!$G4+'Clear Sky'!Z4</f>
        <v>1253.8339000000001</v>
      </c>
      <c r="AA4" s="23">
        <f>'Electric lighting'!$G4+'Clear Sky'!AA4</f>
        <v>1566.355</v>
      </c>
      <c r="AB4" s="23">
        <f>'Electric lighting'!$G4+'Clear Sky'!AB4</f>
        <v>1849.6179999999999</v>
      </c>
      <c r="AC4" s="23">
        <f>'Electric lighting'!$G4+'Clear Sky'!AC4</f>
        <v>2108.9700000000003</v>
      </c>
      <c r="AD4" s="23">
        <f>'Electric lighting'!$G4+'Clear Sky'!AD4</f>
        <v>2223.2570000000001</v>
      </c>
      <c r="AE4" s="23">
        <f>'Electric lighting'!$G4+'Clear Sky'!AE4</f>
        <v>1863.086</v>
      </c>
      <c r="AG4" s="3" t="s">
        <v>82</v>
      </c>
    </row>
    <row r="5" spans="1:33" x14ac:dyDescent="0.3">
      <c r="A5" s="60" t="s">
        <v>17</v>
      </c>
      <c r="B5" s="23">
        <f>'Electric lighting'!$G5+'Clear Sky'!B5</f>
        <v>841.71624000000008</v>
      </c>
      <c r="C5" s="23">
        <f>'Electric lighting'!$G5+'Clear Sky'!C5</f>
        <v>884.99564000000009</v>
      </c>
      <c r="D5" s="23">
        <f>'Electric lighting'!$G5+'Clear Sky'!D5</f>
        <v>909.18130000000008</v>
      </c>
      <c r="E5" s="23">
        <f>'Electric lighting'!$G5+'Clear Sky'!E5</f>
        <v>932.90180000000009</v>
      </c>
      <c r="F5" s="23">
        <f>'Electric lighting'!$G5+'Clear Sky'!F5</f>
        <v>947.78290000000004</v>
      </c>
      <c r="G5" s="23">
        <f>'Electric lighting'!$G5+'Clear Sky'!G5</f>
        <v>977.2663</v>
      </c>
      <c r="H5" s="23">
        <f>'Electric lighting'!$G5+'Clear Sky'!H5</f>
        <v>947.49510000000009</v>
      </c>
      <c r="I5" s="23">
        <f>'Electric lighting'!$G5+'Clear Sky'!I5</f>
        <v>1011.5902000000001</v>
      </c>
      <c r="J5" s="23">
        <f>'Electric lighting'!$G5+'Clear Sky'!J5</f>
        <v>828.54853000000003</v>
      </c>
      <c r="K5" s="23">
        <f>'Electric lighting'!$G5+'Clear Sky'!K5</f>
        <v>803.2</v>
      </c>
      <c r="L5" s="23">
        <f>'Electric lighting'!$G5+'Clear Sky'!L5</f>
        <v>985.95400000000006</v>
      </c>
      <c r="M5" s="23">
        <f>'Electric lighting'!$G5+'Clear Sky'!M5</f>
        <v>1006.2470000000001</v>
      </c>
      <c r="N5" s="23">
        <f>'Electric lighting'!$G5+'Clear Sky'!N5</f>
        <v>1298.3910000000001</v>
      </c>
      <c r="O5" s="23">
        <f>'Electric lighting'!$G5+'Clear Sky'!O5</f>
        <v>1915.444</v>
      </c>
      <c r="P5" s="23">
        <f>'Electric lighting'!$G5+'Clear Sky'!P5</f>
        <v>1798.7874999999999</v>
      </c>
      <c r="Q5" s="23">
        <f>'Electric lighting'!$G5+'Clear Sky'!Q5</f>
        <v>1116.2294000000002</v>
      </c>
      <c r="R5" s="23">
        <f>'Electric lighting'!$G5+'Clear Sky'!R5</f>
        <v>1179.9468000000002</v>
      </c>
      <c r="S5" s="23">
        <f>'Electric lighting'!$G5+'Clear Sky'!S5</f>
        <v>30702.560000000001</v>
      </c>
      <c r="T5" s="23">
        <f>'Electric lighting'!$G5+'Clear Sky'!T5</f>
        <v>955.40150000000006</v>
      </c>
      <c r="U5" s="23">
        <f>'Electric lighting'!$G5+'Clear Sky'!U5</f>
        <v>1016.3056</v>
      </c>
      <c r="V5" s="23">
        <f>'Electric lighting'!$G5+'Clear Sky'!V5</f>
        <v>1190.6615999999999</v>
      </c>
      <c r="W5" s="23">
        <f>'Electric lighting'!$G5+'Clear Sky'!W5</f>
        <v>1182.1116999999999</v>
      </c>
      <c r="X5" s="23">
        <f>'Electric lighting'!$G5+'Clear Sky'!X5</f>
        <v>1139.2547</v>
      </c>
      <c r="Y5" s="23">
        <f>'Electric lighting'!$G5+'Clear Sky'!Y5</f>
        <v>1322.0271</v>
      </c>
      <c r="Z5" s="23">
        <f>'Electric lighting'!$G5+'Clear Sky'!Z5</f>
        <v>1401.6902</v>
      </c>
      <c r="AA5" s="23">
        <f>'Electric lighting'!$G5+'Clear Sky'!AA5</f>
        <v>1689.2739000000001</v>
      </c>
      <c r="AB5" s="23">
        <f>'Electric lighting'!$G5+'Clear Sky'!AB5</f>
        <v>1885.481</v>
      </c>
      <c r="AC5" s="23">
        <f>'Electric lighting'!$G5+'Clear Sky'!AC5</f>
        <v>1926.2429999999999</v>
      </c>
      <c r="AD5" s="23">
        <f>'Electric lighting'!$G5+'Clear Sky'!AD5</f>
        <v>1861.5420000000001</v>
      </c>
      <c r="AE5" s="23">
        <f>'Electric lighting'!$G5+'Clear Sky'!AE5</f>
        <v>1780.5025000000001</v>
      </c>
      <c r="AG5" s="3" t="s">
        <v>81</v>
      </c>
    </row>
    <row r="6" spans="1:33" x14ac:dyDescent="0.3">
      <c r="A6" s="60" t="s">
        <v>18</v>
      </c>
      <c r="B6" s="23">
        <f>'Electric lighting'!$G6+'Clear Sky'!B6</f>
        <v>1028.13311</v>
      </c>
      <c r="C6" s="23">
        <f>'Electric lighting'!$G6+'Clear Sky'!C6</f>
        <v>1064.45938</v>
      </c>
      <c r="D6" s="23">
        <f>'Electric lighting'!$G6+'Clear Sky'!D6</f>
        <v>1072.1307899999999</v>
      </c>
      <c r="E6" s="23">
        <f>'Electric lighting'!$G6+'Clear Sky'!E6</f>
        <v>1110.3937000000001</v>
      </c>
      <c r="F6" s="23">
        <f>'Electric lighting'!$G6+'Clear Sky'!F6</f>
        <v>1075.93381</v>
      </c>
      <c r="G6" s="23">
        <f>'Electric lighting'!$G6+'Clear Sky'!G6</f>
        <v>1096.17698</v>
      </c>
      <c r="H6" s="23">
        <f>'Electric lighting'!$G6+'Clear Sky'!H6</f>
        <v>1054.94856</v>
      </c>
      <c r="I6" s="23">
        <f>'Electric lighting'!$G6+'Clear Sky'!I6</f>
        <v>1066.1497199999999</v>
      </c>
      <c r="J6" s="23">
        <f>'Electric lighting'!$G6+'Clear Sky'!J6</f>
        <v>1018.93859</v>
      </c>
      <c r="K6" s="23">
        <f>'Electric lighting'!$G6+'Clear Sky'!K6</f>
        <v>1005</v>
      </c>
      <c r="L6" s="23">
        <f>'Electric lighting'!$G6+'Clear Sky'!L6</f>
        <v>1106.1295</v>
      </c>
      <c r="M6" s="23">
        <f>'Electric lighting'!$G6+'Clear Sky'!M6</f>
        <v>1132.6685</v>
      </c>
      <c r="N6" s="23">
        <f>'Electric lighting'!$G6+'Clear Sky'!N6</f>
        <v>1406.2975999999999</v>
      </c>
      <c r="O6" s="23">
        <f>'Electric lighting'!$G6+'Clear Sky'!O6</f>
        <v>1620.4204999999999</v>
      </c>
      <c r="P6" s="23">
        <f>'Electric lighting'!$G6+'Clear Sky'!P6</f>
        <v>1556.6439</v>
      </c>
      <c r="Q6" s="23">
        <f>'Electric lighting'!$G6+'Clear Sky'!Q6</f>
        <v>1410.9811999999999</v>
      </c>
      <c r="R6" s="23">
        <f>'Electric lighting'!$G6+'Clear Sky'!R6</f>
        <v>1231.1569999999999</v>
      </c>
      <c r="S6" s="23">
        <f>'Electric lighting'!$G6+'Clear Sky'!S6</f>
        <v>1942.4639999999999</v>
      </c>
      <c r="T6" s="23">
        <f>'Electric lighting'!$G6+'Clear Sky'!T6</f>
        <v>1204.5302999999999</v>
      </c>
      <c r="U6" s="23">
        <f>'Electric lighting'!$G6+'Clear Sky'!U6</f>
        <v>1061.93615</v>
      </c>
      <c r="V6" s="23">
        <f>'Electric lighting'!$G6+'Clear Sky'!V6</f>
        <v>1377.2817</v>
      </c>
      <c r="W6" s="23">
        <f>'Electric lighting'!$G6+'Clear Sky'!W6</f>
        <v>1268.1552999999999</v>
      </c>
      <c r="X6" s="23">
        <f>'Electric lighting'!$G6+'Clear Sky'!X6</f>
        <v>1265.2705000000001</v>
      </c>
      <c r="Y6" s="23">
        <f>'Electric lighting'!$G6+'Clear Sky'!Y6</f>
        <v>1290.6019000000001</v>
      </c>
      <c r="Z6" s="23">
        <f>'Electric lighting'!$G6+'Clear Sky'!Z6</f>
        <v>1422.5888</v>
      </c>
      <c r="AA6" s="23">
        <f>'Electric lighting'!$G6+'Clear Sky'!AA6</f>
        <v>1557.4524000000001</v>
      </c>
      <c r="AB6" s="23">
        <f>'Electric lighting'!$G6+'Clear Sky'!AB6</f>
        <v>1930.9844000000001</v>
      </c>
      <c r="AC6" s="23">
        <f>'Electric lighting'!$G6+'Clear Sky'!AC6</f>
        <v>1712.9920999999999</v>
      </c>
      <c r="AD6" s="23">
        <f>'Electric lighting'!$G6+'Clear Sky'!AD6</f>
        <v>1677.81</v>
      </c>
      <c r="AE6" s="23">
        <f>'Electric lighting'!$G6+'Clear Sky'!AE6</f>
        <v>1517.5547000000001</v>
      </c>
    </row>
    <row r="7" spans="1:33" x14ac:dyDescent="0.3">
      <c r="A7" s="60" t="s">
        <v>19</v>
      </c>
      <c r="B7" s="23">
        <f>'Electric lighting'!$G7+'Clear Sky'!B7</f>
        <v>932.26938999999993</v>
      </c>
      <c r="C7" s="23">
        <f>'Electric lighting'!$G7+'Clear Sky'!C7</f>
        <v>961.34930999999995</v>
      </c>
      <c r="D7" s="23">
        <f>'Electric lighting'!$G7+'Clear Sky'!D7</f>
        <v>982.54187000000002</v>
      </c>
      <c r="E7" s="23">
        <f>'Electric lighting'!$G7+'Clear Sky'!E7</f>
        <v>956.25792000000001</v>
      </c>
      <c r="F7" s="23">
        <f>'Electric lighting'!$G7+'Clear Sky'!F7</f>
        <v>983.73500999999999</v>
      </c>
      <c r="G7" s="23">
        <f>'Electric lighting'!$G7+'Clear Sky'!G7</f>
        <v>988.25900000000001</v>
      </c>
      <c r="H7" s="23">
        <f>'Electric lighting'!$G7+'Clear Sky'!H7</f>
        <v>968.31058999999993</v>
      </c>
      <c r="I7" s="23">
        <f>'Electric lighting'!$G7+'Clear Sky'!I7</f>
        <v>947.60746999999992</v>
      </c>
      <c r="J7" s="23">
        <f>'Electric lighting'!$G7+'Clear Sky'!J7</f>
        <v>922.11335999999994</v>
      </c>
      <c r="K7" s="23">
        <f>'Electric lighting'!$G7+'Clear Sky'!K7</f>
        <v>911.9</v>
      </c>
      <c r="L7" s="23">
        <f>'Electric lighting'!$G7+'Clear Sky'!L7</f>
        <v>981.79345999999998</v>
      </c>
      <c r="M7" s="23">
        <f>'Electric lighting'!$G7+'Clear Sky'!M7</f>
        <v>1020.3718</v>
      </c>
      <c r="N7" s="23">
        <f>'Electric lighting'!$G7+'Clear Sky'!N7</f>
        <v>1125.2839999999999</v>
      </c>
      <c r="O7" s="23">
        <f>'Electric lighting'!$G7+'Clear Sky'!O7</f>
        <v>1480.2565999999999</v>
      </c>
      <c r="P7" s="23">
        <f>'Electric lighting'!$G7+'Clear Sky'!P7</f>
        <v>1505.0346999999999</v>
      </c>
      <c r="Q7" s="23">
        <f>'Electric lighting'!$G7+'Clear Sky'!Q7</f>
        <v>1138.0644</v>
      </c>
      <c r="R7" s="23">
        <f>'Electric lighting'!$G7+'Clear Sky'!R7</f>
        <v>1058.4477999999999</v>
      </c>
      <c r="S7" s="23">
        <f>'Electric lighting'!$G7+'Clear Sky'!S7</f>
        <v>1739.424</v>
      </c>
      <c r="T7" s="23">
        <f>'Electric lighting'!$G7+'Clear Sky'!T7</f>
        <v>968.58724999999993</v>
      </c>
      <c r="U7" s="23">
        <f>'Electric lighting'!$G7+'Clear Sky'!U7</f>
        <v>972.26148999999998</v>
      </c>
      <c r="V7" s="23">
        <f>'Electric lighting'!$G7+'Clear Sky'!V7</f>
        <v>1209.4803999999999</v>
      </c>
      <c r="W7" s="23">
        <f>'Electric lighting'!$G7+'Clear Sky'!W7</f>
        <v>1095.1229000000001</v>
      </c>
      <c r="X7" s="23">
        <f>'Electric lighting'!$G7+'Clear Sky'!X7</f>
        <v>1115.6745000000001</v>
      </c>
      <c r="Y7" s="23">
        <f>'Electric lighting'!$G7+'Clear Sky'!Y7</f>
        <v>1123.9137000000001</v>
      </c>
      <c r="Z7" s="23">
        <f>'Electric lighting'!$G7+'Clear Sky'!Z7</f>
        <v>1254.3471</v>
      </c>
      <c r="AA7" s="23">
        <f>'Electric lighting'!$G7+'Clear Sky'!AA7</f>
        <v>1366.4283</v>
      </c>
      <c r="AB7" s="23">
        <f>'Electric lighting'!$G7+'Clear Sky'!AB7</f>
        <v>1586.7451999999998</v>
      </c>
      <c r="AC7" s="23">
        <f>'Electric lighting'!$G7+'Clear Sky'!AC7</f>
        <v>1525.7026999999998</v>
      </c>
      <c r="AD7" s="23">
        <f>'Electric lighting'!$G7+'Clear Sky'!AD7</f>
        <v>1504.8243</v>
      </c>
      <c r="AE7" s="23">
        <f>'Electric lighting'!$G7+'Clear Sky'!AE7</f>
        <v>1347.9593</v>
      </c>
    </row>
    <row r="8" spans="1:33" x14ac:dyDescent="0.3">
      <c r="A8" s="60" t="s">
        <v>20</v>
      </c>
      <c r="B8" s="23">
        <f>'Electric lighting'!$G8+'Clear Sky'!B8</f>
        <v>726.92446000000007</v>
      </c>
      <c r="C8" s="23">
        <f>'Electric lighting'!$G8+'Clear Sky'!C8</f>
        <v>740.58197000000007</v>
      </c>
      <c r="D8" s="23">
        <f>'Electric lighting'!$G8+'Clear Sky'!D8</f>
        <v>748.91764000000001</v>
      </c>
      <c r="E8" s="23">
        <f>'Electric lighting'!$G8+'Clear Sky'!E8</f>
        <v>773.07267999999999</v>
      </c>
      <c r="F8" s="23">
        <f>'Electric lighting'!$G8+'Clear Sky'!F8</f>
        <v>772.25931000000003</v>
      </c>
      <c r="G8" s="23">
        <f>'Electric lighting'!$G8+'Clear Sky'!G8</f>
        <v>761.77133000000003</v>
      </c>
      <c r="H8" s="23">
        <f>'Electric lighting'!$G8+'Clear Sky'!H8</f>
        <v>757.95198000000005</v>
      </c>
      <c r="I8" s="23">
        <f>'Electric lighting'!$G8+'Clear Sky'!I8</f>
        <v>746.17822000000001</v>
      </c>
      <c r="J8" s="23">
        <f>'Electric lighting'!$G8+'Clear Sky'!J8</f>
        <v>721.14484000000004</v>
      </c>
      <c r="K8" s="23">
        <f>'Electric lighting'!$G8+'Clear Sky'!K8</f>
        <v>710.2</v>
      </c>
      <c r="L8" s="23">
        <f>'Electric lighting'!$G8+'Clear Sky'!L8</f>
        <v>818.55780000000004</v>
      </c>
      <c r="M8" s="23">
        <f>'Electric lighting'!$G8+'Clear Sky'!M8</f>
        <v>905.46240000000012</v>
      </c>
      <c r="N8" s="23">
        <f>'Electric lighting'!$G8+'Clear Sky'!N8</f>
        <v>910.82010000000002</v>
      </c>
      <c r="O8" s="23">
        <f>'Electric lighting'!$G8+'Clear Sky'!O8</f>
        <v>1113.2556</v>
      </c>
      <c r="P8" s="23">
        <f>'Electric lighting'!$G8+'Clear Sky'!P8</f>
        <v>1258.3893</v>
      </c>
      <c r="Q8" s="23">
        <f>'Electric lighting'!$G8+'Clear Sky'!Q8</f>
        <v>935.96660000000008</v>
      </c>
      <c r="R8" s="23">
        <f>'Electric lighting'!$G8+'Clear Sky'!R8</f>
        <v>821.64140000000009</v>
      </c>
      <c r="S8" s="23">
        <f>'Electric lighting'!$G8+'Clear Sky'!S8</f>
        <v>1458.8310999999999</v>
      </c>
      <c r="T8" s="23">
        <f>'Electric lighting'!$G8+'Clear Sky'!T8</f>
        <v>774.51073000000008</v>
      </c>
      <c r="U8" s="23">
        <f>'Electric lighting'!$G8+'Clear Sky'!U8</f>
        <v>768.05193000000008</v>
      </c>
      <c r="V8" s="23">
        <f>'Electric lighting'!$G8+'Clear Sky'!V8</f>
        <v>1035.7124000000001</v>
      </c>
      <c r="W8" s="23">
        <f>'Electric lighting'!$G8+'Clear Sky'!W8</f>
        <v>1011.2557</v>
      </c>
      <c r="X8" s="23">
        <f>'Electric lighting'!$G8+'Clear Sky'!X8</f>
        <v>844.57270000000005</v>
      </c>
      <c r="Y8" s="23">
        <f>'Electric lighting'!$G8+'Clear Sky'!Y8</f>
        <v>941.70389999999998</v>
      </c>
      <c r="Z8" s="23">
        <f>'Electric lighting'!$G8+'Clear Sky'!Z8</f>
        <v>1050.9803000000002</v>
      </c>
      <c r="AA8" s="23">
        <f>'Electric lighting'!$G8+'Clear Sky'!AA8</f>
        <v>1086.8813</v>
      </c>
      <c r="AB8" s="23">
        <f>'Electric lighting'!$G8+'Clear Sky'!AB8</f>
        <v>1257.9101000000001</v>
      </c>
      <c r="AC8" s="23">
        <f>'Electric lighting'!$G8+'Clear Sky'!AC8</f>
        <v>1306.7084</v>
      </c>
      <c r="AD8" s="23">
        <f>'Electric lighting'!$G8+'Clear Sky'!AD8</f>
        <v>1273.2229000000002</v>
      </c>
      <c r="AE8" s="23">
        <f>'Electric lighting'!$G8+'Clear Sky'!AE8</f>
        <v>1075.8093000000001</v>
      </c>
    </row>
    <row r="9" spans="1:33" x14ac:dyDescent="0.3">
      <c r="A9" s="60" t="s">
        <v>21</v>
      </c>
      <c r="B9" s="23">
        <f>'Electric lighting'!$G9+'Clear Sky'!B9</f>
        <v>562.13025999999991</v>
      </c>
      <c r="C9" s="23">
        <f>'Electric lighting'!$G9+'Clear Sky'!C9</f>
        <v>581.65508999999997</v>
      </c>
      <c r="D9" s="23">
        <f>'Electric lighting'!$G9+'Clear Sky'!D9</f>
        <v>599.56161999999995</v>
      </c>
      <c r="E9" s="23">
        <f>'Electric lighting'!$G9+'Clear Sky'!E9</f>
        <v>599.49392</v>
      </c>
      <c r="F9" s="23">
        <f>'Electric lighting'!$G9+'Clear Sky'!F9</f>
        <v>629.46733999999992</v>
      </c>
      <c r="G9" s="23">
        <f>'Electric lighting'!$G9+'Clear Sky'!G9</f>
        <v>601.75790999999992</v>
      </c>
      <c r="H9" s="23">
        <f>'Electric lighting'!$G9+'Clear Sky'!H9</f>
        <v>584.44305999999995</v>
      </c>
      <c r="I9" s="23">
        <f>'Electric lighting'!$G9+'Clear Sky'!I9</f>
        <v>572.34769999999992</v>
      </c>
      <c r="J9" s="23">
        <f>'Electric lighting'!$G9+'Clear Sky'!J9</f>
        <v>556.46907599999997</v>
      </c>
      <c r="K9" s="23">
        <f>'Electric lighting'!$G9+'Clear Sky'!K9</f>
        <v>546.79999999999995</v>
      </c>
      <c r="L9" s="23">
        <f>'Electric lighting'!$G9+'Clear Sky'!L9</f>
        <v>633.32890999999995</v>
      </c>
      <c r="M9" s="23">
        <f>'Electric lighting'!$G9+'Clear Sky'!M9</f>
        <v>664.78239999999994</v>
      </c>
      <c r="N9" s="23">
        <f>'Electric lighting'!$G9+'Clear Sky'!N9</f>
        <v>772.33369999999991</v>
      </c>
      <c r="O9" s="23">
        <f>'Electric lighting'!$G9+'Clear Sky'!O9</f>
        <v>909.58369999999991</v>
      </c>
      <c r="P9" s="23">
        <f>'Electric lighting'!$G9+'Clear Sky'!P9</f>
        <v>1056.4292</v>
      </c>
      <c r="Q9" s="23">
        <f>'Electric lighting'!$G9+'Clear Sky'!Q9</f>
        <v>877.79119999999989</v>
      </c>
      <c r="R9" s="23">
        <f>'Electric lighting'!$G9+'Clear Sky'!R9</f>
        <v>646.33024</v>
      </c>
      <c r="S9" s="23">
        <f>'Electric lighting'!$G9+'Clear Sky'!S9</f>
        <v>1030.7128</v>
      </c>
      <c r="T9" s="23">
        <f>'Electric lighting'!$G9+'Clear Sky'!T9</f>
        <v>638.79094999999995</v>
      </c>
      <c r="U9" s="23">
        <f>'Electric lighting'!$G9+'Clear Sky'!U9</f>
        <v>604.77297999999996</v>
      </c>
      <c r="V9" s="23">
        <f>'Electric lighting'!$G9+'Clear Sky'!V9</f>
        <v>881.2177999999999</v>
      </c>
      <c r="W9" s="23">
        <f>'Electric lighting'!$G9+'Clear Sky'!W9</f>
        <v>829.1902</v>
      </c>
      <c r="X9" s="23">
        <f>'Electric lighting'!$G9+'Clear Sky'!X9</f>
        <v>814.95920000000001</v>
      </c>
      <c r="Y9" s="23">
        <f>'Electric lighting'!$G9+'Clear Sky'!Y9</f>
        <v>754.06060000000002</v>
      </c>
      <c r="Z9" s="23">
        <f>'Electric lighting'!$G9+'Clear Sky'!Z9</f>
        <v>772.35590000000002</v>
      </c>
      <c r="AA9" s="23">
        <f>'Electric lighting'!$G9+'Clear Sky'!AA9</f>
        <v>960.53589999999997</v>
      </c>
      <c r="AB9" s="23">
        <f>'Electric lighting'!$G9+'Clear Sky'!AB9</f>
        <v>1011.634</v>
      </c>
      <c r="AC9" s="23">
        <f>'Electric lighting'!$G9+'Clear Sky'!AC9</f>
        <v>1092.7541999999999</v>
      </c>
      <c r="AD9" s="23">
        <f>'Electric lighting'!$G9+'Clear Sky'!AD9</f>
        <v>971.95730000000003</v>
      </c>
      <c r="AE9" s="23">
        <f>'Electric lighting'!$G9+'Clear Sky'!AE9</f>
        <v>848.36999999999989</v>
      </c>
    </row>
    <row r="10" spans="1:33" x14ac:dyDescent="0.3">
      <c r="A10" s="60" t="s">
        <v>22</v>
      </c>
      <c r="B10" s="23">
        <f>'Electric lighting'!$G10+'Clear Sky'!B10</f>
        <v>603.82876999999996</v>
      </c>
      <c r="C10" s="23">
        <f>'Electric lighting'!$G10+'Clear Sky'!C10</f>
        <v>771.0403</v>
      </c>
      <c r="D10" s="23">
        <f>'Electric lighting'!$G10+'Clear Sky'!D10</f>
        <v>772.41930000000002</v>
      </c>
      <c r="E10" s="23">
        <f>'Electric lighting'!$G10+'Clear Sky'!E10</f>
        <v>933.47530000000006</v>
      </c>
      <c r="F10" s="23">
        <f>'Electric lighting'!$G10+'Clear Sky'!F10</f>
        <v>1245.6552999999999</v>
      </c>
      <c r="G10" s="23">
        <f>'Electric lighting'!$G10+'Clear Sky'!G10</f>
        <v>972.49919999999997</v>
      </c>
      <c r="H10" s="23">
        <f>'Electric lighting'!$G10+'Clear Sky'!H10</f>
        <v>1007.8106</v>
      </c>
      <c r="I10" s="23">
        <f>'Electric lighting'!$G10+'Clear Sky'!I10</f>
        <v>827.77849999999989</v>
      </c>
      <c r="J10" s="23">
        <f>'Electric lighting'!$G10+'Clear Sky'!J10</f>
        <v>588.58876999999995</v>
      </c>
      <c r="K10" s="23">
        <f>'Electric lighting'!$G10+'Clear Sky'!K10</f>
        <v>505.9</v>
      </c>
      <c r="L10" s="23">
        <f>'Electric lighting'!$G10+'Clear Sky'!L10</f>
        <v>846.2473</v>
      </c>
      <c r="M10" s="23">
        <f>'Electric lighting'!$G10+'Clear Sky'!M10</f>
        <v>1035.1484</v>
      </c>
      <c r="N10" s="23">
        <f>'Electric lighting'!$G10+'Clear Sky'!N10</f>
        <v>2008.1999999999998</v>
      </c>
      <c r="O10" s="23">
        <f>'Electric lighting'!$G10+'Clear Sky'!O10</f>
        <v>3090.058</v>
      </c>
      <c r="P10" s="23">
        <f>'Electric lighting'!$G10+'Clear Sky'!P10</f>
        <v>46835.25</v>
      </c>
      <c r="Q10" s="23">
        <f>'Electric lighting'!$G10+'Clear Sky'!Q10</f>
        <v>2029.348</v>
      </c>
      <c r="R10" s="23">
        <f>'Electric lighting'!$G10+'Clear Sky'!R10</f>
        <v>1674.384</v>
      </c>
      <c r="S10" s="23">
        <f>'Electric lighting'!$G10+'Clear Sky'!S10</f>
        <v>1989.0610000000001</v>
      </c>
      <c r="T10" s="23">
        <f>'Electric lighting'!$G10+'Clear Sky'!T10</f>
        <v>1122.8056000000001</v>
      </c>
      <c r="U10" s="23">
        <f>'Electric lighting'!$G10+'Clear Sky'!U10</f>
        <v>855.65679999999998</v>
      </c>
      <c r="V10" s="23">
        <f>'Electric lighting'!$G10+'Clear Sky'!V10</f>
        <v>1098.6228999999998</v>
      </c>
      <c r="W10" s="23">
        <f>'Electric lighting'!$G10+'Clear Sky'!W10</f>
        <v>1059.3238000000001</v>
      </c>
      <c r="X10" s="23">
        <f>'Electric lighting'!$G10+'Clear Sky'!X10</f>
        <v>1165.2381</v>
      </c>
      <c r="Y10" s="23">
        <f>'Electric lighting'!$G10+'Clear Sky'!Y10</f>
        <v>1334.2923999999998</v>
      </c>
      <c r="Z10" s="23">
        <f>'Electric lighting'!$G10+'Clear Sky'!Z10</f>
        <v>1980.0169999999998</v>
      </c>
      <c r="AA10" s="23">
        <f>'Electric lighting'!$G10+'Clear Sky'!AA10</f>
        <v>2415.6089999999999</v>
      </c>
      <c r="AB10" s="23">
        <f>'Electric lighting'!$G10+'Clear Sky'!AB10</f>
        <v>3033.2750000000001</v>
      </c>
      <c r="AC10" s="23">
        <f>'Electric lighting'!$G10+'Clear Sky'!AC10</f>
        <v>3157.6109999999999</v>
      </c>
      <c r="AD10" s="23">
        <f>'Electric lighting'!$G10+'Clear Sky'!AD10</f>
        <v>3216.0430000000001</v>
      </c>
      <c r="AE10" s="23">
        <f>'Electric lighting'!$G10+'Clear Sky'!AE10</f>
        <v>2500.0169999999998</v>
      </c>
    </row>
    <row r="11" spans="1:33" x14ac:dyDescent="0.3">
      <c r="A11" s="60" t="s">
        <v>23</v>
      </c>
      <c r="B11" s="23">
        <f>'Electric lighting'!$G11+'Clear Sky'!B11</f>
        <v>844.57335999999998</v>
      </c>
      <c r="C11" s="23">
        <f>'Electric lighting'!$G11+'Clear Sky'!C11</f>
        <v>919.178</v>
      </c>
      <c r="D11" s="23">
        <f>'Electric lighting'!$G11+'Clear Sky'!D11</f>
        <v>947.55970000000002</v>
      </c>
      <c r="E11" s="23">
        <f>'Electric lighting'!$G11+'Clear Sky'!E11</f>
        <v>1041.4032999999999</v>
      </c>
      <c r="F11" s="23">
        <f>'Electric lighting'!$G11+'Clear Sky'!F11</f>
        <v>1073.3555999999999</v>
      </c>
      <c r="G11" s="23">
        <f>'Electric lighting'!$G11+'Clear Sky'!G11</f>
        <v>982.38189999999997</v>
      </c>
      <c r="H11" s="23">
        <f>'Electric lighting'!$G11+'Clear Sky'!H11</f>
        <v>952.5166999999999</v>
      </c>
      <c r="I11" s="23">
        <f>'Electric lighting'!$G11+'Clear Sky'!I11</f>
        <v>915.721</v>
      </c>
      <c r="J11" s="23">
        <f>'Electric lighting'!$G11+'Clear Sky'!J11</f>
        <v>833.31228999999996</v>
      </c>
      <c r="K11" s="23">
        <f>'Electric lighting'!$G11+'Clear Sky'!K11</f>
        <v>794.8</v>
      </c>
      <c r="L11" s="23">
        <f>'Electric lighting'!$G11+'Clear Sky'!L11</f>
        <v>1020.7764</v>
      </c>
      <c r="M11" s="23">
        <f>'Electric lighting'!$G11+'Clear Sky'!M11</f>
        <v>1124.7439999999999</v>
      </c>
      <c r="N11" s="23">
        <f>'Electric lighting'!$G11+'Clear Sky'!N11</f>
        <v>1763.4376999999999</v>
      </c>
      <c r="O11" s="23">
        <f>'Electric lighting'!$G11+'Clear Sky'!O11</f>
        <v>2270.1040000000003</v>
      </c>
      <c r="P11" s="23">
        <f>'Electric lighting'!$G11+'Clear Sky'!P11</f>
        <v>2577.88</v>
      </c>
      <c r="Q11" s="23">
        <f>'Electric lighting'!$G11+'Clear Sky'!Q11</f>
        <v>1824.9469999999999</v>
      </c>
      <c r="R11" s="23">
        <f>'Electric lighting'!$G11+'Clear Sky'!R11</f>
        <v>1182.8741</v>
      </c>
      <c r="S11" s="23">
        <f>'Electric lighting'!$G11+'Clear Sky'!S11</f>
        <v>1752.8366000000001</v>
      </c>
      <c r="T11" s="23">
        <f>'Electric lighting'!$G11+'Clear Sky'!T11</f>
        <v>1067.5345</v>
      </c>
      <c r="U11" s="23">
        <f>'Electric lighting'!$G11+'Clear Sky'!U11</f>
        <v>946.83979999999997</v>
      </c>
      <c r="V11" s="23">
        <f>'Electric lighting'!$G11+'Clear Sky'!V11</f>
        <v>1245.6553999999999</v>
      </c>
      <c r="W11" s="23">
        <f>'Electric lighting'!$G11+'Clear Sky'!W11</f>
        <v>1209.0029999999999</v>
      </c>
      <c r="X11" s="23">
        <f>'Electric lighting'!$G11+'Clear Sky'!X11</f>
        <v>1228.2728999999999</v>
      </c>
      <c r="Y11" s="23">
        <f>'Electric lighting'!$G11+'Clear Sky'!Y11</f>
        <v>1374.1144999999999</v>
      </c>
      <c r="Z11" s="23">
        <f>'Electric lighting'!$G11+'Clear Sky'!Z11</f>
        <v>1785.1102000000001</v>
      </c>
      <c r="AA11" s="23">
        <f>'Electric lighting'!$G11+'Clear Sky'!AA11</f>
        <v>1735.059</v>
      </c>
      <c r="AB11" s="23">
        <f>'Electric lighting'!$G11+'Clear Sky'!AB11</f>
        <v>2139.2039999999997</v>
      </c>
      <c r="AC11" s="23">
        <f>'Electric lighting'!$G11+'Clear Sky'!AC11</f>
        <v>2314.732</v>
      </c>
      <c r="AD11" s="23">
        <f>'Electric lighting'!$G11+'Clear Sky'!AD11</f>
        <v>2371.1379999999999</v>
      </c>
      <c r="AE11" s="23">
        <f>'Electric lighting'!$G11+'Clear Sky'!AE11</f>
        <v>2134.4769999999999</v>
      </c>
    </row>
    <row r="12" spans="1:33" x14ac:dyDescent="0.3">
      <c r="A12" s="60" t="s">
        <v>24</v>
      </c>
      <c r="B12" s="23">
        <f>'Electric lighting'!$G12+'Clear Sky'!B12</f>
        <v>1145.04287</v>
      </c>
      <c r="C12" s="23">
        <f>'Electric lighting'!$G12+'Clear Sky'!C12</f>
        <v>1208.8134399999999</v>
      </c>
      <c r="D12" s="23">
        <f>'Electric lighting'!$G12+'Clear Sky'!D12</f>
        <v>1242.0373999999999</v>
      </c>
      <c r="E12" s="23">
        <f>'Electric lighting'!$G12+'Clear Sky'!E12</f>
        <v>1221.4747</v>
      </c>
      <c r="F12" s="23">
        <f>'Electric lighting'!$G12+'Clear Sky'!F12</f>
        <v>1224.8317</v>
      </c>
      <c r="G12" s="23">
        <f>'Electric lighting'!$G12+'Clear Sky'!G12</f>
        <v>1223.4690000000001</v>
      </c>
      <c r="H12" s="23">
        <f>'Electric lighting'!$G12+'Clear Sky'!H12</f>
        <v>1195.51891</v>
      </c>
      <c r="I12" s="23">
        <f>'Electric lighting'!$G12+'Clear Sky'!I12</f>
        <v>1179.55009</v>
      </c>
      <c r="J12" s="23">
        <f>'Electric lighting'!$G12+'Clear Sky'!J12</f>
        <v>1132.3701699999999</v>
      </c>
      <c r="K12" s="23">
        <f>'Electric lighting'!$G12+'Clear Sky'!K12</f>
        <v>1114</v>
      </c>
      <c r="L12" s="23">
        <f>'Electric lighting'!$G12+'Clear Sky'!L12</f>
        <v>1264.1878999999999</v>
      </c>
      <c r="M12" s="23">
        <f>'Electric lighting'!$G12+'Clear Sky'!M12</f>
        <v>1410.6388999999999</v>
      </c>
      <c r="N12" s="23">
        <f>'Electric lighting'!$G12+'Clear Sky'!N12</f>
        <v>1804.9661999999998</v>
      </c>
      <c r="O12" s="23">
        <f>'Electric lighting'!$G12+'Clear Sky'!O12</f>
        <v>2291.8980000000001</v>
      </c>
      <c r="P12" s="23">
        <f>'Electric lighting'!$G12+'Clear Sky'!P12</f>
        <v>2174.2929999999997</v>
      </c>
      <c r="Q12" s="23">
        <f>'Electric lighting'!$G12+'Clear Sky'!Q12</f>
        <v>1731.2730999999999</v>
      </c>
      <c r="R12" s="23">
        <f>'Electric lighting'!$G12+'Clear Sky'!R12</f>
        <v>1311.3486</v>
      </c>
      <c r="S12" s="23">
        <f>'Electric lighting'!$G12+'Clear Sky'!S12</f>
        <v>1746.9313999999999</v>
      </c>
      <c r="T12" s="23">
        <f>'Electric lighting'!$G12+'Clear Sky'!T12</f>
        <v>1309.7171000000001</v>
      </c>
      <c r="U12" s="23">
        <f>'Electric lighting'!$G12+'Clear Sky'!U12</f>
        <v>1212.32104</v>
      </c>
      <c r="V12" s="23">
        <f>'Electric lighting'!$G12+'Clear Sky'!V12</f>
        <v>1574.3256999999999</v>
      </c>
      <c r="W12" s="23">
        <f>'Electric lighting'!$G12+'Clear Sky'!W12</f>
        <v>1471.8217999999999</v>
      </c>
      <c r="X12" s="23">
        <f>'Electric lighting'!$G12+'Clear Sky'!X12</f>
        <v>1410.8272999999999</v>
      </c>
      <c r="Y12" s="23">
        <f>'Electric lighting'!$G12+'Clear Sky'!Y12</f>
        <v>1473.3597</v>
      </c>
      <c r="Z12" s="23">
        <f>'Electric lighting'!$G12+'Clear Sky'!Z12</f>
        <v>1664.9268999999999</v>
      </c>
      <c r="AA12" s="23">
        <f>'Electric lighting'!$G12+'Clear Sky'!AA12</f>
        <v>1845.6741</v>
      </c>
      <c r="AB12" s="23">
        <f>'Electric lighting'!$G12+'Clear Sky'!AB12</f>
        <v>2424.25</v>
      </c>
      <c r="AC12" s="23">
        <f>'Electric lighting'!$G12+'Clear Sky'!AC12</f>
        <v>2094.6185999999998</v>
      </c>
      <c r="AD12" s="23">
        <f>'Electric lighting'!$G12+'Clear Sky'!AD12</f>
        <v>2172.3330000000001</v>
      </c>
      <c r="AE12" s="23">
        <f>'Electric lighting'!$G12+'Clear Sky'!AE12</f>
        <v>2144.625</v>
      </c>
    </row>
    <row r="13" spans="1:33" x14ac:dyDescent="0.3">
      <c r="A13" s="60" t="s">
        <v>25</v>
      </c>
      <c r="B13" s="23">
        <f>'Electric lighting'!$G13+'Clear Sky'!B13</f>
        <v>1364.84644</v>
      </c>
      <c r="C13" s="23">
        <f>'Electric lighting'!$G13+'Clear Sky'!C13</f>
        <v>1383.4773299999999</v>
      </c>
      <c r="D13" s="23">
        <f>'Electric lighting'!$G13+'Clear Sky'!D13</f>
        <v>1421.25974</v>
      </c>
      <c r="E13" s="23">
        <f>'Electric lighting'!$G13+'Clear Sky'!E13</f>
        <v>1423.72864</v>
      </c>
      <c r="F13" s="23">
        <f>'Electric lighting'!$G13+'Clear Sky'!F13</f>
        <v>1419.6751300000001</v>
      </c>
      <c r="G13" s="23">
        <f>'Electric lighting'!$G13+'Clear Sky'!G13</f>
        <v>1412.85968</v>
      </c>
      <c r="H13" s="23">
        <f>'Electric lighting'!$G13+'Clear Sky'!H13</f>
        <v>1391.1487500000001</v>
      </c>
      <c r="I13" s="23">
        <f>'Electric lighting'!$G13+'Clear Sky'!I13</f>
        <v>1383.90426</v>
      </c>
      <c r="J13" s="23">
        <f>'Electric lighting'!$G13+'Clear Sky'!J13</f>
        <v>1361.1167599999999</v>
      </c>
      <c r="K13" s="23">
        <f>'Electric lighting'!$G13+'Clear Sky'!K13</f>
        <v>1349</v>
      </c>
      <c r="L13" s="23">
        <f>'Electric lighting'!$G13+'Clear Sky'!L13</f>
        <v>1485.3911000000001</v>
      </c>
      <c r="M13" s="23">
        <f>'Electric lighting'!$G13+'Clear Sky'!M13</f>
        <v>1507.6348</v>
      </c>
      <c r="N13" s="23">
        <f>'Electric lighting'!$G13+'Clear Sky'!N13</f>
        <v>1613.4341999999999</v>
      </c>
      <c r="O13" s="23">
        <f>'Electric lighting'!$G13+'Clear Sky'!O13</f>
        <v>2080.9551999999999</v>
      </c>
      <c r="P13" s="23">
        <f>'Electric lighting'!$G13+'Clear Sky'!P13</f>
        <v>2223.4857000000002</v>
      </c>
      <c r="Q13" s="23">
        <f>'Electric lighting'!$G13+'Clear Sky'!Q13</f>
        <v>1641.7465</v>
      </c>
      <c r="R13" s="23">
        <f>'Electric lighting'!$G13+'Clear Sky'!R13</f>
        <v>1440.33239</v>
      </c>
      <c r="S13" s="23">
        <f>'Electric lighting'!$G13+'Clear Sky'!S13</f>
        <v>1969.2299</v>
      </c>
      <c r="T13" s="23">
        <f>'Electric lighting'!$G13+'Clear Sky'!T13</f>
        <v>1416.83429</v>
      </c>
      <c r="U13" s="23">
        <f>'Electric lighting'!$G13+'Clear Sky'!U13</f>
        <v>1409.75677</v>
      </c>
      <c r="V13" s="23">
        <f>'Electric lighting'!$G13+'Clear Sky'!V13</f>
        <v>1639.0672999999999</v>
      </c>
      <c r="W13" s="23">
        <f>'Electric lighting'!$G13+'Clear Sky'!W13</f>
        <v>1591.2206000000001</v>
      </c>
      <c r="X13" s="23">
        <f>'Electric lighting'!$G13+'Clear Sky'!X13</f>
        <v>1540.4001000000001</v>
      </c>
      <c r="Y13" s="23">
        <f>'Electric lighting'!$G13+'Clear Sky'!Y13</f>
        <v>1622.1347000000001</v>
      </c>
      <c r="Z13" s="23">
        <f>'Electric lighting'!$G13+'Clear Sky'!Z13</f>
        <v>1792.1532</v>
      </c>
      <c r="AA13" s="23">
        <f>'Electric lighting'!$G13+'Clear Sky'!AA13</f>
        <v>1775.5341000000001</v>
      </c>
      <c r="AB13" s="23">
        <f>'Electric lighting'!$G13+'Clear Sky'!AB13</f>
        <v>1986.3737999999998</v>
      </c>
      <c r="AC13" s="23">
        <f>'Electric lighting'!$G13+'Clear Sky'!AC13</f>
        <v>2136.8940000000002</v>
      </c>
      <c r="AD13" s="23">
        <f>'Electric lighting'!$G13+'Clear Sky'!AD13</f>
        <v>1835.4592</v>
      </c>
      <c r="AE13" s="23">
        <f>'Electric lighting'!$G13+'Clear Sky'!AE13</f>
        <v>1896.5293999999999</v>
      </c>
    </row>
    <row r="14" spans="1:33" x14ac:dyDescent="0.3">
      <c r="A14" s="60" t="s">
        <v>26</v>
      </c>
      <c r="B14" s="23">
        <f>'Electric lighting'!$G14+'Clear Sky'!B14</f>
        <v>1227.4938500000001</v>
      </c>
      <c r="C14" s="23">
        <f>'Electric lighting'!$G14+'Clear Sky'!C14</f>
        <v>1244.6548499999999</v>
      </c>
      <c r="D14" s="23">
        <f>'Electric lighting'!$G14+'Clear Sky'!D14</f>
        <v>1274.3858399999999</v>
      </c>
      <c r="E14" s="23">
        <f>'Electric lighting'!$G14+'Clear Sky'!E14</f>
        <v>1272.54485</v>
      </c>
      <c r="F14" s="23">
        <f>'Electric lighting'!$G14+'Clear Sky'!F14</f>
        <v>1264.3380500000001</v>
      </c>
      <c r="G14" s="23">
        <f>'Electric lighting'!$G14+'Clear Sky'!G14</f>
        <v>1260.20631</v>
      </c>
      <c r="H14" s="23">
        <f>'Electric lighting'!$G14+'Clear Sky'!H14</f>
        <v>1269.0338099999999</v>
      </c>
      <c r="I14" s="23">
        <f>'Electric lighting'!$G14+'Clear Sky'!I14</f>
        <v>1251.13437</v>
      </c>
      <c r="J14" s="23">
        <f>'Electric lighting'!$G14+'Clear Sky'!J14</f>
        <v>1216.9192129999999</v>
      </c>
      <c r="K14" s="23">
        <f>'Electric lighting'!$G14+'Clear Sky'!K14</f>
        <v>1210</v>
      </c>
      <c r="L14" s="23">
        <f>'Electric lighting'!$G14+'Clear Sky'!L14</f>
        <v>1311.0571</v>
      </c>
      <c r="M14" s="23">
        <f>'Electric lighting'!$G14+'Clear Sky'!M14</f>
        <v>1307.4334799999999</v>
      </c>
      <c r="N14" s="23">
        <f>'Electric lighting'!$G14+'Clear Sky'!N14</f>
        <v>1568.7783999999999</v>
      </c>
      <c r="O14" s="23">
        <f>'Electric lighting'!$G14+'Clear Sky'!O14</f>
        <v>1660.4052999999999</v>
      </c>
      <c r="P14" s="23">
        <f>'Electric lighting'!$G14+'Clear Sky'!P14</f>
        <v>1868.2075</v>
      </c>
      <c r="Q14" s="23">
        <f>'Electric lighting'!$G14+'Clear Sky'!Q14</f>
        <v>1495.7040999999999</v>
      </c>
      <c r="R14" s="23">
        <f>'Electric lighting'!$G14+'Clear Sky'!R14</f>
        <v>1310.8991000000001</v>
      </c>
      <c r="S14" s="23">
        <f>'Electric lighting'!$G14+'Clear Sky'!S14</f>
        <v>1683.4265</v>
      </c>
      <c r="T14" s="23">
        <f>'Electric lighting'!$G14+'Clear Sky'!T14</f>
        <v>1278.0217299999999</v>
      </c>
      <c r="U14" s="23">
        <f>'Electric lighting'!$G14+'Clear Sky'!U14</f>
        <v>1275.62483</v>
      </c>
      <c r="V14" s="23">
        <f>'Electric lighting'!$G14+'Clear Sky'!V14</f>
        <v>1459.4259999999999</v>
      </c>
      <c r="W14" s="23">
        <f>'Electric lighting'!$G14+'Clear Sky'!W14</f>
        <v>1433.7058</v>
      </c>
      <c r="X14" s="23">
        <f>'Electric lighting'!$G14+'Clear Sky'!X14</f>
        <v>1396.6226999999999</v>
      </c>
      <c r="Y14" s="23">
        <f>'Electric lighting'!$G14+'Clear Sky'!Y14</f>
        <v>1392.4323999999999</v>
      </c>
      <c r="Z14" s="23">
        <f>'Electric lighting'!$G14+'Clear Sky'!Z14</f>
        <v>1530.9211</v>
      </c>
      <c r="AA14" s="23">
        <f>'Electric lighting'!$G14+'Clear Sky'!AA14</f>
        <v>1709.3154</v>
      </c>
      <c r="AB14" s="23">
        <f>'Electric lighting'!$G14+'Clear Sky'!AB14</f>
        <v>1708.1683</v>
      </c>
      <c r="AC14" s="23">
        <f>'Electric lighting'!$G14+'Clear Sky'!AC14</f>
        <v>1839.1677</v>
      </c>
      <c r="AD14" s="23">
        <f>'Electric lighting'!$G14+'Clear Sky'!AD14</f>
        <v>1846.2422000000001</v>
      </c>
      <c r="AE14" s="23">
        <f>'Electric lighting'!$G14+'Clear Sky'!AE14</f>
        <v>1747.6622</v>
      </c>
    </row>
    <row r="15" spans="1:33" x14ac:dyDescent="0.3">
      <c r="A15" s="60" t="s">
        <v>27</v>
      </c>
      <c r="B15" s="23">
        <f>'Electric lighting'!$G15+'Clear Sky'!B15</f>
        <v>955.4027000000001</v>
      </c>
      <c r="C15" s="23">
        <f>'Electric lighting'!$G15+'Clear Sky'!C15</f>
        <v>963.71305000000007</v>
      </c>
      <c r="D15" s="23">
        <f>'Electric lighting'!$G15+'Clear Sky'!D15</f>
        <v>986.07856000000004</v>
      </c>
      <c r="E15" s="23">
        <f>'Electric lighting'!$G15+'Clear Sky'!E15</f>
        <v>987.60777000000007</v>
      </c>
      <c r="F15" s="23">
        <f>'Electric lighting'!$G15+'Clear Sky'!F15</f>
        <v>993.15897000000007</v>
      </c>
      <c r="G15" s="23">
        <f>'Electric lighting'!$G15+'Clear Sky'!G15</f>
        <v>993.95694000000003</v>
      </c>
      <c r="H15" s="23">
        <f>'Electric lighting'!$G15+'Clear Sky'!H15</f>
        <v>975.59729000000004</v>
      </c>
      <c r="I15" s="23">
        <f>'Electric lighting'!$G15+'Clear Sky'!I15</f>
        <v>968.78432000000009</v>
      </c>
      <c r="J15" s="23">
        <f>'Electric lighting'!$G15+'Clear Sky'!J15</f>
        <v>947.00966600000004</v>
      </c>
      <c r="K15" s="23">
        <f>'Electric lighting'!$G15+'Clear Sky'!K15</f>
        <v>938.2</v>
      </c>
      <c r="L15" s="23">
        <f>'Electric lighting'!$G15+'Clear Sky'!L15</f>
        <v>1040.0026</v>
      </c>
      <c r="M15" s="23">
        <f>'Electric lighting'!$G15+'Clear Sky'!M15</f>
        <v>1060.2833000000001</v>
      </c>
      <c r="N15" s="23">
        <f>'Electric lighting'!$G15+'Clear Sky'!N15</f>
        <v>1230.3544999999999</v>
      </c>
      <c r="O15" s="23">
        <f>'Electric lighting'!$G15+'Clear Sky'!O15</f>
        <v>1390.5557000000001</v>
      </c>
      <c r="P15" s="23">
        <f>'Electric lighting'!$G15+'Clear Sky'!P15</f>
        <v>1514.4929000000002</v>
      </c>
      <c r="Q15" s="23">
        <f>'Electric lighting'!$G15+'Clear Sky'!Q15</f>
        <v>1262.9887000000001</v>
      </c>
      <c r="R15" s="23">
        <f>'Electric lighting'!$G15+'Clear Sky'!R15</f>
        <v>1039.4578000000001</v>
      </c>
      <c r="S15" s="23">
        <f>'Electric lighting'!$G15+'Clear Sky'!S15</f>
        <v>1337.114</v>
      </c>
      <c r="T15" s="23">
        <f>'Electric lighting'!$G15+'Clear Sky'!T15</f>
        <v>1028.9801600000001</v>
      </c>
      <c r="U15" s="23">
        <f>'Electric lighting'!$G15+'Clear Sky'!U15</f>
        <v>988.63087000000007</v>
      </c>
      <c r="V15" s="23">
        <f>'Electric lighting'!$G15+'Clear Sky'!V15</f>
        <v>1182.2919000000002</v>
      </c>
      <c r="W15" s="23">
        <f>'Electric lighting'!$G15+'Clear Sky'!W15</f>
        <v>1163.1174000000001</v>
      </c>
      <c r="X15" s="23">
        <f>'Electric lighting'!$G15+'Clear Sky'!X15</f>
        <v>1098.8537000000001</v>
      </c>
      <c r="Y15" s="23">
        <f>'Electric lighting'!$G15+'Clear Sky'!Y15</f>
        <v>1137.0260000000001</v>
      </c>
      <c r="Z15" s="23">
        <f>'Electric lighting'!$G15+'Clear Sky'!Z15</f>
        <v>1298.8893</v>
      </c>
      <c r="AA15" s="23">
        <f>'Electric lighting'!$G15+'Clear Sky'!AA15</f>
        <v>1338.8829000000001</v>
      </c>
      <c r="AB15" s="23">
        <f>'Electric lighting'!$G15+'Clear Sky'!AB15</f>
        <v>1397.1139000000001</v>
      </c>
      <c r="AC15" s="23">
        <f>'Electric lighting'!$G15+'Clear Sky'!AC15</f>
        <v>1487.8888999999999</v>
      </c>
      <c r="AD15" s="23">
        <f>'Electric lighting'!$G15+'Clear Sky'!AD15</f>
        <v>1489.7207000000001</v>
      </c>
      <c r="AE15" s="23">
        <f>'Electric lighting'!$G15+'Clear Sky'!AE15</f>
        <v>1360.3200999999999</v>
      </c>
    </row>
    <row r="16" spans="1:33" x14ac:dyDescent="0.3">
      <c r="A16" s="60" t="s">
        <v>28</v>
      </c>
      <c r="B16" s="23">
        <f>'Electric lighting'!$G16+'Clear Sky'!B16</f>
        <v>685.52823000000001</v>
      </c>
      <c r="C16" s="23">
        <f>'Electric lighting'!$G16+'Clear Sky'!C16</f>
        <v>734.81889999999999</v>
      </c>
      <c r="D16" s="23">
        <f>'Electric lighting'!$G16+'Clear Sky'!D16</f>
        <v>719.59487999999999</v>
      </c>
      <c r="E16" s="23">
        <f>'Electric lighting'!$G16+'Clear Sky'!E16</f>
        <v>735.93298000000004</v>
      </c>
      <c r="F16" s="23">
        <f>'Electric lighting'!$G16+'Clear Sky'!F16</f>
        <v>728.31677999999999</v>
      </c>
      <c r="G16" s="23">
        <f>'Electric lighting'!$G16+'Clear Sky'!G16</f>
        <v>716.98883000000001</v>
      </c>
      <c r="H16" s="23">
        <f>'Electric lighting'!$G16+'Clear Sky'!H16</f>
        <v>714.62518</v>
      </c>
      <c r="I16" s="23">
        <f>'Electric lighting'!$G16+'Clear Sky'!I16</f>
        <v>699.62428</v>
      </c>
      <c r="J16" s="23">
        <f>'Electric lighting'!$G16+'Clear Sky'!J16</f>
        <v>681.59041500000001</v>
      </c>
      <c r="K16" s="23">
        <f>'Electric lighting'!$G16+'Clear Sky'!K16</f>
        <v>674.5</v>
      </c>
      <c r="L16" s="23">
        <f>'Electric lighting'!$G16+'Clear Sky'!L16</f>
        <v>752.44024999999999</v>
      </c>
      <c r="M16" s="23">
        <f>'Electric lighting'!$G16+'Clear Sky'!M16</f>
        <v>752.22216000000003</v>
      </c>
      <c r="N16" s="23">
        <f>'Electric lighting'!$G16+'Clear Sky'!N16</f>
        <v>961.03269999999998</v>
      </c>
      <c r="O16" s="23">
        <f>'Electric lighting'!$G16+'Clear Sky'!O16</f>
        <v>1105.3524</v>
      </c>
      <c r="P16" s="23">
        <f>'Electric lighting'!$G16+'Clear Sky'!P16</f>
        <v>1213.4427000000001</v>
      </c>
      <c r="Q16" s="23">
        <f>'Electric lighting'!$G16+'Clear Sky'!Q16</f>
        <v>1042.0700999999999</v>
      </c>
      <c r="R16" s="23">
        <f>'Electric lighting'!$G16+'Clear Sky'!R16</f>
        <v>791.51750000000004</v>
      </c>
      <c r="S16" s="23">
        <f>'Electric lighting'!$G16+'Clear Sky'!S16</f>
        <v>1274.1192000000001</v>
      </c>
      <c r="T16" s="23">
        <f>'Electric lighting'!$G16+'Clear Sky'!T16</f>
        <v>729.34735999999998</v>
      </c>
      <c r="U16" s="23">
        <f>'Electric lighting'!$G16+'Clear Sky'!U16</f>
        <v>719.84397000000001</v>
      </c>
      <c r="V16" s="23">
        <f>'Electric lighting'!$G16+'Clear Sky'!V16</f>
        <v>1001.0276</v>
      </c>
      <c r="W16" s="23">
        <f>'Electric lighting'!$G16+'Clear Sky'!W16</f>
        <v>867.18340000000001</v>
      </c>
      <c r="X16" s="23">
        <f>'Electric lighting'!$G16+'Clear Sky'!X16</f>
        <v>818.44679999999994</v>
      </c>
      <c r="Y16" s="23">
        <f>'Electric lighting'!$G16+'Clear Sky'!Y16</f>
        <v>835.85519999999997</v>
      </c>
      <c r="Z16" s="23">
        <f>'Electric lighting'!$G16+'Clear Sky'!Z16</f>
        <v>974.81269999999995</v>
      </c>
      <c r="AA16" s="23">
        <f>'Electric lighting'!$G16+'Clear Sky'!AA16</f>
        <v>1027.0355999999999</v>
      </c>
      <c r="AB16" s="23">
        <f>'Electric lighting'!$G16+'Clear Sky'!AB16</f>
        <v>1166.7887000000001</v>
      </c>
      <c r="AC16" s="23">
        <f>'Electric lighting'!$G16+'Clear Sky'!AC16</f>
        <v>1106.9729</v>
      </c>
      <c r="AD16" s="23">
        <f>'Electric lighting'!$G16+'Clear Sky'!AD16</f>
        <v>1049.8364999999999</v>
      </c>
      <c r="AE16" s="23">
        <f>'Electric lighting'!$G16+'Clear Sky'!AE16</f>
        <v>1098.8513</v>
      </c>
    </row>
    <row r="17" spans="1:31" x14ac:dyDescent="0.3">
      <c r="A17" s="60" t="s">
        <v>29</v>
      </c>
      <c r="B17" s="23">
        <f>'Electric lighting'!$G17+'Clear Sky'!B17</f>
        <v>789.98063000000002</v>
      </c>
      <c r="C17" s="23">
        <f>'Electric lighting'!$G17+'Clear Sky'!C17</f>
        <v>907.46379999999999</v>
      </c>
      <c r="D17" s="23">
        <f>'Electric lighting'!$G17+'Clear Sky'!D17</f>
        <v>915.9742</v>
      </c>
      <c r="E17" s="23">
        <f>'Electric lighting'!$G17+'Clear Sky'!E17</f>
        <v>966.29719999999998</v>
      </c>
      <c r="F17" s="23">
        <f>'Electric lighting'!$G17+'Clear Sky'!F17</f>
        <v>940.68720000000008</v>
      </c>
      <c r="G17" s="23">
        <f>'Electric lighting'!$G17+'Clear Sky'!G17</f>
        <v>960.22260000000006</v>
      </c>
      <c r="H17" s="23">
        <f>'Electric lighting'!$G17+'Clear Sky'!H17</f>
        <v>914.90359999999998</v>
      </c>
      <c r="I17" s="23">
        <f>'Electric lighting'!$G17+'Clear Sky'!I17</f>
        <v>908.4366</v>
      </c>
      <c r="J17" s="23">
        <f>'Electric lighting'!$G17+'Clear Sky'!J17</f>
        <v>776.75441000000001</v>
      </c>
      <c r="K17" s="23">
        <f>'Electric lighting'!$G17+'Clear Sky'!K17</f>
        <v>733.1</v>
      </c>
      <c r="L17" s="23">
        <f>'Electric lighting'!$G17+'Clear Sky'!L17</f>
        <v>912.65200000000004</v>
      </c>
      <c r="M17" s="23">
        <f>'Electric lighting'!$G17+'Clear Sky'!M17</f>
        <v>1057.5941</v>
      </c>
      <c r="N17" s="23">
        <f>'Electric lighting'!$G17+'Clear Sky'!N17</f>
        <v>1444.5331000000001</v>
      </c>
      <c r="O17" s="23">
        <f>'Electric lighting'!$G17+'Clear Sky'!O17</f>
        <v>2026.739</v>
      </c>
      <c r="P17" s="23">
        <f>'Electric lighting'!$G17+'Clear Sky'!P17</f>
        <v>2227.4749999999999</v>
      </c>
      <c r="Q17" s="23">
        <f>'Electric lighting'!$G17+'Clear Sky'!Q17</f>
        <v>1397.0488</v>
      </c>
      <c r="R17" s="23">
        <f>'Electric lighting'!$G17+'Clear Sky'!R17</f>
        <v>1372.7933</v>
      </c>
      <c r="S17" s="23">
        <f>'Electric lighting'!$G17+'Clear Sky'!S17</f>
        <v>1916.2249999999999</v>
      </c>
      <c r="T17" s="23">
        <f>'Electric lighting'!$G17+'Clear Sky'!T17</f>
        <v>1228.674</v>
      </c>
      <c r="U17" s="23">
        <f>'Electric lighting'!$G17+'Clear Sky'!U17</f>
        <v>1106.0905</v>
      </c>
      <c r="V17" s="23">
        <f>'Electric lighting'!$G17+'Clear Sky'!V17</f>
        <v>1057.5835999999999</v>
      </c>
      <c r="W17" s="23">
        <f>'Electric lighting'!$G17+'Clear Sky'!W17</f>
        <v>1096.4149</v>
      </c>
      <c r="X17" s="23">
        <f>'Electric lighting'!$G17+'Clear Sky'!X17</f>
        <v>1058.5645</v>
      </c>
      <c r="Y17" s="23">
        <f>'Electric lighting'!$G17+'Clear Sky'!Y17</f>
        <v>1233.4292</v>
      </c>
      <c r="Z17" s="23">
        <f>'Electric lighting'!$G17+'Clear Sky'!Z17</f>
        <v>1582.8101999999999</v>
      </c>
      <c r="AA17" s="23">
        <f>'Electric lighting'!$G17+'Clear Sky'!AA17</f>
        <v>1634.3008</v>
      </c>
      <c r="AB17" s="23">
        <f>'Electric lighting'!$G17+'Clear Sky'!AB17</f>
        <v>2210.19</v>
      </c>
      <c r="AC17" s="23">
        <f>'Electric lighting'!$G17+'Clear Sky'!AC17</f>
        <v>2235.4299999999998</v>
      </c>
      <c r="AD17" s="23">
        <f>'Electric lighting'!$G17+'Clear Sky'!AD17</f>
        <v>2419.5709999999999</v>
      </c>
      <c r="AE17" s="23">
        <f>'Electric lighting'!$G17+'Clear Sky'!AE17</f>
        <v>1719.6822</v>
      </c>
    </row>
    <row r="18" spans="1:31" x14ac:dyDescent="0.3">
      <c r="A18" s="60" t="s">
        <v>30</v>
      </c>
      <c r="B18" s="23">
        <f>'Electric lighting'!$G18+'Clear Sky'!B18</f>
        <v>987.68987000000004</v>
      </c>
      <c r="C18" s="23">
        <f>'Electric lighting'!$G18+'Clear Sky'!C18</f>
        <v>1031.0927300000001</v>
      </c>
      <c r="D18" s="23">
        <f>'Electric lighting'!$G18+'Clear Sky'!D18</f>
        <v>1145.6323</v>
      </c>
      <c r="E18" s="23">
        <f>'Electric lighting'!$G18+'Clear Sky'!E18</f>
        <v>1088.5968</v>
      </c>
      <c r="F18" s="23">
        <f>'Electric lighting'!$G18+'Clear Sky'!F18</f>
        <v>1094.0308</v>
      </c>
      <c r="G18" s="23">
        <f>'Electric lighting'!$G18+'Clear Sky'!G18</f>
        <v>1110.9539</v>
      </c>
      <c r="H18" s="23">
        <f>'Electric lighting'!$G18+'Clear Sky'!H18</f>
        <v>1067.7949000000001</v>
      </c>
      <c r="I18" s="23">
        <f>'Electric lighting'!$G18+'Clear Sky'!I18</f>
        <v>1079.6627000000001</v>
      </c>
      <c r="J18" s="23">
        <f>'Electric lighting'!$G18+'Clear Sky'!J18</f>
        <v>989.94050000000004</v>
      </c>
      <c r="K18" s="23">
        <f>'Electric lighting'!$G18+'Clear Sky'!K18</f>
        <v>960.6</v>
      </c>
      <c r="L18" s="23">
        <f>'Electric lighting'!$G18+'Clear Sky'!L18</f>
        <v>1058.78385</v>
      </c>
      <c r="M18" s="23">
        <f>'Electric lighting'!$G18+'Clear Sky'!M18</f>
        <v>1180.9832000000001</v>
      </c>
      <c r="N18" s="23">
        <f>'Electric lighting'!$G18+'Clear Sky'!N18</f>
        <v>1501.8344999999999</v>
      </c>
      <c r="O18" s="23">
        <f>'Electric lighting'!$G18+'Clear Sky'!O18</f>
        <v>1878.2080000000001</v>
      </c>
      <c r="P18" s="23">
        <f>'Electric lighting'!$G18+'Clear Sky'!P18</f>
        <v>2218.3029999999999</v>
      </c>
      <c r="Q18" s="23">
        <f>'Electric lighting'!$G18+'Clear Sky'!Q18</f>
        <v>1692.8213000000001</v>
      </c>
      <c r="R18" s="23">
        <f>'Electric lighting'!$G18+'Clear Sky'!R18</f>
        <v>1331.6397999999999</v>
      </c>
      <c r="S18" s="23">
        <f>'Electric lighting'!$G18+'Clear Sky'!S18</f>
        <v>1767.4151999999999</v>
      </c>
      <c r="T18" s="23">
        <f>'Electric lighting'!$G18+'Clear Sky'!T18</f>
        <v>1178.5753999999999</v>
      </c>
      <c r="U18" s="23">
        <f>'Electric lighting'!$G18+'Clear Sky'!U18</f>
        <v>1190.5566000000001</v>
      </c>
      <c r="V18" s="23">
        <f>'Electric lighting'!$G18+'Clear Sky'!V18</f>
        <v>1231.1518000000001</v>
      </c>
      <c r="W18" s="23">
        <f>'Electric lighting'!$G18+'Clear Sky'!W18</f>
        <v>1294.421</v>
      </c>
      <c r="X18" s="23">
        <f>'Electric lighting'!$G18+'Clear Sky'!X18</f>
        <v>1184.5666000000001</v>
      </c>
      <c r="Y18" s="23">
        <f>'Electric lighting'!$G18+'Clear Sky'!Y18</f>
        <v>1339.4603</v>
      </c>
      <c r="Z18" s="23">
        <f>'Electric lighting'!$G18+'Clear Sky'!Z18</f>
        <v>1532.7057</v>
      </c>
      <c r="AA18" s="23">
        <f>'Electric lighting'!$G18+'Clear Sky'!AA18</f>
        <v>1997.7719999999999</v>
      </c>
      <c r="AB18" s="23">
        <f>'Electric lighting'!$G18+'Clear Sky'!AB18</f>
        <v>1961.9569999999999</v>
      </c>
      <c r="AC18" s="23">
        <f>'Electric lighting'!$G18+'Clear Sky'!AC18</f>
        <v>2286.3020000000001</v>
      </c>
      <c r="AD18" s="23">
        <f>'Electric lighting'!$G18+'Clear Sky'!AD18</f>
        <v>2491.2190000000001</v>
      </c>
      <c r="AE18" s="23">
        <f>'Electric lighting'!$G18+'Clear Sky'!AE18</f>
        <v>1839.5203000000001</v>
      </c>
    </row>
    <row r="19" spans="1:31" x14ac:dyDescent="0.3">
      <c r="A19" s="60" t="s">
        <v>31</v>
      </c>
      <c r="B19" s="23">
        <f>'Electric lighting'!$G19+'Clear Sky'!B19</f>
        <v>1206.1575700000001</v>
      </c>
      <c r="C19" s="23">
        <f>'Electric lighting'!$G19+'Clear Sky'!C19</f>
        <v>1227.3640499999999</v>
      </c>
      <c r="D19" s="23">
        <f>'Electric lighting'!$G19+'Clear Sky'!D19</f>
        <v>1250.4219900000001</v>
      </c>
      <c r="E19" s="23">
        <f>'Electric lighting'!$G19+'Clear Sky'!E19</f>
        <v>1233.7801899999999</v>
      </c>
      <c r="F19" s="23">
        <f>'Electric lighting'!$G19+'Clear Sky'!F19</f>
        <v>1247.1098099999999</v>
      </c>
      <c r="G19" s="23">
        <f>'Electric lighting'!$G19+'Clear Sky'!G19</f>
        <v>1272.7033100000001</v>
      </c>
      <c r="H19" s="23">
        <f>'Electric lighting'!$G19+'Clear Sky'!H19</f>
        <v>1237.38255</v>
      </c>
      <c r="I19" s="23">
        <f>'Electric lighting'!$G19+'Clear Sky'!I19</f>
        <v>1220.0541699999999</v>
      </c>
      <c r="J19" s="23">
        <f>'Electric lighting'!$G19+'Clear Sky'!J19</f>
        <v>1196.181239</v>
      </c>
      <c r="K19" s="23">
        <f>'Electric lighting'!$G19+'Clear Sky'!K19</f>
        <v>1188</v>
      </c>
      <c r="L19" s="23">
        <f>'Electric lighting'!$G19+'Clear Sky'!L19</f>
        <v>1252.9552200000001</v>
      </c>
      <c r="M19" s="23">
        <f>'Electric lighting'!$G19+'Clear Sky'!M19</f>
        <v>1318.5921000000001</v>
      </c>
      <c r="N19" s="23">
        <f>'Electric lighting'!$G19+'Clear Sky'!N19</f>
        <v>1531.9721999999999</v>
      </c>
      <c r="O19" s="23">
        <f>'Electric lighting'!$G19+'Clear Sky'!O19</f>
        <v>1890.9135999999999</v>
      </c>
      <c r="P19" s="23">
        <f>'Electric lighting'!$G19+'Clear Sky'!P19</f>
        <v>2121.2973999999999</v>
      </c>
      <c r="Q19" s="23">
        <f>'Electric lighting'!$G19+'Clear Sky'!Q19</f>
        <v>1634.5558000000001</v>
      </c>
      <c r="R19" s="23">
        <f>'Electric lighting'!$G19+'Clear Sky'!R19</f>
        <v>1272.7228500000001</v>
      </c>
      <c r="S19" s="23">
        <f>'Electric lighting'!$G19+'Clear Sky'!S19</f>
        <v>1675.1826000000001</v>
      </c>
      <c r="T19" s="23">
        <f>'Electric lighting'!$G19+'Clear Sky'!T19</f>
        <v>1273.6794</v>
      </c>
      <c r="U19" s="23">
        <f>'Electric lighting'!$G19+'Clear Sky'!U19</f>
        <v>1261.62093</v>
      </c>
      <c r="V19" s="23">
        <f>'Electric lighting'!$G19+'Clear Sky'!V19</f>
        <v>1455.1912</v>
      </c>
      <c r="W19" s="23">
        <f>'Electric lighting'!$G19+'Clear Sky'!W19</f>
        <v>1451.0684999999999</v>
      </c>
      <c r="X19" s="23">
        <f>'Electric lighting'!$G19+'Clear Sky'!X19</f>
        <v>1359.6406999999999</v>
      </c>
      <c r="Y19" s="23">
        <f>'Electric lighting'!$G19+'Clear Sky'!Y19</f>
        <v>1414.807</v>
      </c>
      <c r="Z19" s="23">
        <f>'Electric lighting'!$G19+'Clear Sky'!Z19</f>
        <v>1466.0448000000001</v>
      </c>
      <c r="AA19" s="23">
        <f>'Electric lighting'!$G19+'Clear Sky'!AA19</f>
        <v>1603.9382000000001</v>
      </c>
      <c r="AB19" s="23">
        <f>'Electric lighting'!$G19+'Clear Sky'!AB19</f>
        <v>1719.9753000000001</v>
      </c>
      <c r="AC19" s="23">
        <f>'Electric lighting'!$G19+'Clear Sky'!AC19</f>
        <v>1925.6774</v>
      </c>
      <c r="AD19" s="23">
        <f>'Electric lighting'!$G19+'Clear Sky'!AD19</f>
        <v>1962.5969</v>
      </c>
      <c r="AE19" s="23">
        <f>'Electric lighting'!$G19+'Clear Sky'!AE19</f>
        <v>1756.7661000000001</v>
      </c>
    </row>
    <row r="20" spans="1:31" x14ac:dyDescent="0.3">
      <c r="A20" s="60" t="s">
        <v>32</v>
      </c>
      <c r="B20" s="23">
        <f>'Electric lighting'!$G20+'Clear Sky'!B20</f>
        <v>1171.1745699999999</v>
      </c>
      <c r="C20" s="23">
        <f>'Electric lighting'!$G20+'Clear Sky'!C20</f>
        <v>1196.3243199999999</v>
      </c>
      <c r="D20" s="23">
        <f>'Electric lighting'!$G20+'Clear Sky'!D20</f>
        <v>1214.79439</v>
      </c>
      <c r="E20" s="23">
        <f>'Electric lighting'!$G20+'Clear Sky'!E20</f>
        <v>1221.1296299999999</v>
      </c>
      <c r="F20" s="23">
        <f>'Electric lighting'!$G20+'Clear Sky'!F20</f>
        <v>1231.7874300000001</v>
      </c>
      <c r="G20" s="23">
        <f>'Electric lighting'!$G20+'Clear Sky'!G20</f>
        <v>1208.4001599999999</v>
      </c>
      <c r="H20" s="23">
        <f>'Electric lighting'!$G20+'Clear Sky'!H20</f>
        <v>1197.7605599999999</v>
      </c>
      <c r="I20" s="23">
        <f>'Electric lighting'!$G20+'Clear Sky'!I20</f>
        <v>1179.3230000000001</v>
      </c>
      <c r="J20" s="23">
        <f>'Electric lighting'!$G20+'Clear Sky'!J20</f>
        <v>1168.6456599999999</v>
      </c>
      <c r="K20" s="23">
        <f>'Electric lighting'!$G20+'Clear Sky'!K20</f>
        <v>1158</v>
      </c>
      <c r="L20" s="23">
        <f>'Electric lighting'!$G20+'Clear Sky'!L20</f>
        <v>1271.2878000000001</v>
      </c>
      <c r="M20" s="23">
        <f>'Electric lighting'!$G20+'Clear Sky'!M20</f>
        <v>1294.6213</v>
      </c>
      <c r="N20" s="23">
        <f>'Electric lighting'!$G20+'Clear Sky'!N20</f>
        <v>1488.1034999999999</v>
      </c>
      <c r="O20" s="23">
        <f>'Electric lighting'!$G20+'Clear Sky'!O20</f>
        <v>1575.7622000000001</v>
      </c>
      <c r="P20" s="23">
        <f>'Electric lighting'!$G20+'Clear Sky'!P20</f>
        <v>1778.6085</v>
      </c>
      <c r="Q20" s="23">
        <f>'Electric lighting'!$G20+'Clear Sky'!Q20</f>
        <v>1694.5334</v>
      </c>
      <c r="R20" s="23">
        <f>'Electric lighting'!$G20+'Clear Sky'!R20</f>
        <v>1300.6302000000001</v>
      </c>
      <c r="S20" s="23">
        <f>'Electric lighting'!$G20+'Clear Sky'!S20</f>
        <v>1566.9551000000001</v>
      </c>
      <c r="T20" s="23">
        <f>'Electric lighting'!$G20+'Clear Sky'!T20</f>
        <v>1278.8412000000001</v>
      </c>
      <c r="U20" s="23">
        <f>'Electric lighting'!$G20+'Clear Sky'!U20</f>
        <v>1212.55645</v>
      </c>
      <c r="V20" s="23">
        <f>'Electric lighting'!$G20+'Clear Sky'!V20</f>
        <v>1409.5832</v>
      </c>
      <c r="W20" s="23">
        <f>'Electric lighting'!$G20+'Clear Sky'!W20</f>
        <v>1422.6983</v>
      </c>
      <c r="X20" s="23">
        <f>'Electric lighting'!$G20+'Clear Sky'!X20</f>
        <v>1345.6397999999999</v>
      </c>
      <c r="Y20" s="23">
        <f>'Electric lighting'!$G20+'Clear Sky'!Y20</f>
        <v>1379.2689</v>
      </c>
      <c r="Z20" s="23">
        <f>'Electric lighting'!$G20+'Clear Sky'!Z20</f>
        <v>1447.7745</v>
      </c>
      <c r="AA20" s="23">
        <f>'Electric lighting'!$G20+'Clear Sky'!AA20</f>
        <v>1479.7964999999999</v>
      </c>
      <c r="AB20" s="23">
        <f>'Electric lighting'!$G20+'Clear Sky'!AB20</f>
        <v>1828.2894000000001</v>
      </c>
      <c r="AC20" s="23">
        <f>'Electric lighting'!$G20+'Clear Sky'!AC20</f>
        <v>1861.7323999999999</v>
      </c>
      <c r="AD20" s="23">
        <f>'Electric lighting'!$G20+'Clear Sky'!AD20</f>
        <v>1829.4518</v>
      </c>
      <c r="AE20" s="23">
        <f>'Electric lighting'!$G20+'Clear Sky'!AE20</f>
        <v>1629.6586</v>
      </c>
    </row>
    <row r="21" spans="1:31" x14ac:dyDescent="0.3">
      <c r="A21" s="60" t="s">
        <v>33</v>
      </c>
      <c r="B21" s="23">
        <f>'Electric lighting'!$G21+'Clear Sky'!B21</f>
        <v>830.48709899999994</v>
      </c>
      <c r="C21" s="23">
        <f>'Electric lighting'!$G21+'Clear Sky'!C21</f>
        <v>843.65359000000001</v>
      </c>
      <c r="D21" s="23">
        <f>'Electric lighting'!$G21+'Clear Sky'!D21</f>
        <v>879.88094999999998</v>
      </c>
      <c r="E21" s="23">
        <f>'Electric lighting'!$G21+'Clear Sky'!E21</f>
        <v>886.45835999999997</v>
      </c>
      <c r="F21" s="23">
        <f>'Electric lighting'!$G21+'Clear Sky'!F21</f>
        <v>862.01551999999992</v>
      </c>
      <c r="G21" s="23">
        <f>'Electric lighting'!$G21+'Clear Sky'!G21</f>
        <v>858.49370999999996</v>
      </c>
      <c r="H21" s="23">
        <f>'Electric lighting'!$G21+'Clear Sky'!H21</f>
        <v>866.27676999999994</v>
      </c>
      <c r="I21" s="23">
        <f>'Electric lighting'!$G21+'Clear Sky'!I21</f>
        <v>853.17913999999996</v>
      </c>
      <c r="J21" s="23">
        <f>'Electric lighting'!$G21+'Clear Sky'!J21</f>
        <v>828.31814799999995</v>
      </c>
      <c r="K21" s="23">
        <f>'Electric lighting'!$G21+'Clear Sky'!K21</f>
        <v>821.8</v>
      </c>
      <c r="L21" s="23">
        <f>'Electric lighting'!$G21+'Clear Sky'!L21</f>
        <v>910.47939999999994</v>
      </c>
      <c r="M21" s="23">
        <f>'Electric lighting'!$G21+'Clear Sky'!M21</f>
        <v>926.17919999999992</v>
      </c>
      <c r="N21" s="23">
        <f>'Electric lighting'!$G21+'Clear Sky'!N21</f>
        <v>1116.3298</v>
      </c>
      <c r="O21" s="23">
        <f>'Electric lighting'!$G21+'Clear Sky'!O21</f>
        <v>1227.4652999999998</v>
      </c>
      <c r="P21" s="23">
        <f>'Electric lighting'!$G21+'Clear Sky'!P21</f>
        <v>1347.0897</v>
      </c>
      <c r="Q21" s="23">
        <f>'Electric lighting'!$G21+'Clear Sky'!Q21</f>
        <v>1299.8507999999999</v>
      </c>
      <c r="R21" s="23">
        <f>'Electric lighting'!$G21+'Clear Sky'!R21</f>
        <v>931.36919999999998</v>
      </c>
      <c r="S21" s="23">
        <f>'Electric lighting'!$G21+'Clear Sky'!S21</f>
        <v>1167.7086999999999</v>
      </c>
      <c r="T21" s="23">
        <f>'Electric lighting'!$G21+'Clear Sky'!T21</f>
        <v>907.22055</v>
      </c>
      <c r="U21" s="23">
        <f>'Electric lighting'!$G21+'Clear Sky'!U21</f>
        <v>867.75279999999998</v>
      </c>
      <c r="V21" s="23">
        <f>'Electric lighting'!$G21+'Clear Sky'!V21</f>
        <v>1141.3895</v>
      </c>
      <c r="W21" s="23">
        <f>'Electric lighting'!$G21+'Clear Sky'!W21</f>
        <v>1068.0358999999999</v>
      </c>
      <c r="X21" s="23">
        <f>'Electric lighting'!$G21+'Clear Sky'!X21</f>
        <v>1062.2511999999999</v>
      </c>
      <c r="Y21" s="23">
        <f>'Electric lighting'!$G21+'Clear Sky'!Y21</f>
        <v>983.16660000000002</v>
      </c>
      <c r="Z21" s="23">
        <f>'Electric lighting'!$G21+'Clear Sky'!Z21</f>
        <v>1095.2900999999999</v>
      </c>
      <c r="AA21" s="23">
        <f>'Electric lighting'!$G21+'Clear Sky'!AA21</f>
        <v>1184.6451</v>
      </c>
      <c r="AB21" s="23">
        <f>'Electric lighting'!$G21+'Clear Sky'!AB21</f>
        <v>1221.1380999999999</v>
      </c>
      <c r="AC21" s="23">
        <f>'Electric lighting'!$G21+'Clear Sky'!AC21</f>
        <v>1481.5183</v>
      </c>
      <c r="AD21" s="23">
        <f>'Electric lighting'!$G21+'Clear Sky'!AD21</f>
        <v>1341.5516</v>
      </c>
      <c r="AE21" s="23">
        <f>'Electric lighting'!$G21+'Clear Sky'!AE21</f>
        <v>1137.6186</v>
      </c>
    </row>
    <row r="22" spans="1:31" x14ac:dyDescent="0.3">
      <c r="A22" s="60" t="s">
        <v>34</v>
      </c>
      <c r="B22" s="23">
        <f>'Electric lighting'!$G22+'Clear Sky'!B22</f>
        <v>589.50814000000003</v>
      </c>
      <c r="C22" s="23">
        <f>'Electric lighting'!$G22+'Clear Sky'!C22</f>
        <v>605.02925000000005</v>
      </c>
      <c r="D22" s="23">
        <f>'Electric lighting'!$G22+'Clear Sky'!D22</f>
        <v>633.01062999999999</v>
      </c>
      <c r="E22" s="23">
        <f>'Electric lighting'!$G22+'Clear Sky'!E22</f>
        <v>628.60179000000005</v>
      </c>
      <c r="F22" s="23">
        <f>'Electric lighting'!$G22+'Clear Sky'!F22</f>
        <v>637.36950000000002</v>
      </c>
      <c r="G22" s="23">
        <f>'Electric lighting'!$G22+'Clear Sky'!G22</f>
        <v>659.28409000000011</v>
      </c>
      <c r="H22" s="23">
        <f>'Electric lighting'!$G22+'Clear Sky'!H22</f>
        <v>617.40079000000003</v>
      </c>
      <c r="I22" s="23">
        <f>'Electric lighting'!$G22+'Clear Sky'!I22</f>
        <v>606.21977000000004</v>
      </c>
      <c r="J22" s="23">
        <f>'Electric lighting'!$G22+'Clear Sky'!J22</f>
        <v>586.3484400000001</v>
      </c>
      <c r="K22" s="23">
        <f>'Electric lighting'!$G22+'Clear Sky'!K22</f>
        <v>573.70000000000005</v>
      </c>
      <c r="L22" s="23">
        <f>'Electric lighting'!$G22+'Clear Sky'!L22</f>
        <v>676.85680000000002</v>
      </c>
      <c r="M22" s="23">
        <f>'Electric lighting'!$G22+'Clear Sky'!M22</f>
        <v>708.69850000000008</v>
      </c>
      <c r="N22" s="23">
        <f>'Electric lighting'!$G22+'Clear Sky'!N22</f>
        <v>836.16600000000005</v>
      </c>
      <c r="O22" s="23">
        <f>'Electric lighting'!$G22+'Clear Sky'!O22</f>
        <v>955.4652000000001</v>
      </c>
      <c r="P22" s="23">
        <f>'Electric lighting'!$G22+'Clear Sky'!P22</f>
        <v>1066.8825999999999</v>
      </c>
      <c r="Q22" s="23">
        <f>'Electric lighting'!$G22+'Clear Sky'!Q22</f>
        <v>969.44130000000007</v>
      </c>
      <c r="R22" s="23">
        <f>'Electric lighting'!$G22+'Clear Sky'!R22</f>
        <v>698.07870000000003</v>
      </c>
      <c r="S22" s="23">
        <f>'Electric lighting'!$G22+'Clear Sky'!S22</f>
        <v>842.16090000000008</v>
      </c>
      <c r="T22" s="23">
        <f>'Electric lighting'!$G22+'Clear Sky'!T22</f>
        <v>653.27579000000003</v>
      </c>
      <c r="U22" s="23">
        <f>'Electric lighting'!$G22+'Clear Sky'!U22</f>
        <v>621.71118000000001</v>
      </c>
      <c r="V22" s="23">
        <f>'Electric lighting'!$G22+'Clear Sky'!V22</f>
        <v>979.75290000000007</v>
      </c>
      <c r="W22" s="23">
        <f>'Electric lighting'!$G22+'Clear Sky'!W22</f>
        <v>880.52880000000005</v>
      </c>
      <c r="X22" s="23">
        <f>'Electric lighting'!$G22+'Clear Sky'!X22</f>
        <v>753.86670000000004</v>
      </c>
      <c r="Y22" s="23">
        <f>'Electric lighting'!$G22+'Clear Sky'!Y22</f>
        <v>799.27269999999999</v>
      </c>
      <c r="Z22" s="23">
        <f>'Electric lighting'!$G22+'Clear Sky'!Z22</f>
        <v>829.87520000000006</v>
      </c>
      <c r="AA22" s="23">
        <f>'Electric lighting'!$G22+'Clear Sky'!AA22</f>
        <v>998.85440000000006</v>
      </c>
      <c r="AB22" s="23">
        <f>'Electric lighting'!$G22+'Clear Sky'!AB22</f>
        <v>1120.7281</v>
      </c>
      <c r="AC22" s="23">
        <f>'Electric lighting'!$G22+'Clear Sky'!AC22</f>
        <v>1053.6905999999999</v>
      </c>
      <c r="AD22" s="23">
        <f>'Electric lighting'!$G22+'Clear Sky'!AD22</f>
        <v>1095.6905999999999</v>
      </c>
      <c r="AE22" s="23">
        <f>'Electric lighting'!$G22+'Clear Sky'!AE22</f>
        <v>1105.7195000000002</v>
      </c>
    </row>
    <row r="23" spans="1:31" x14ac:dyDescent="0.3">
      <c r="A23" s="60" t="s">
        <v>35</v>
      </c>
      <c r="B23" s="23">
        <f>'Electric lighting'!$G23+'Clear Sky'!B23</f>
        <v>546.53300000000002</v>
      </c>
      <c r="C23" s="23">
        <f>'Electric lighting'!$G23+'Clear Sky'!C23</f>
        <v>584.15439000000003</v>
      </c>
      <c r="D23" s="23">
        <f>'Electric lighting'!$G23+'Clear Sky'!D23</f>
        <v>649.34410000000003</v>
      </c>
      <c r="E23" s="23">
        <f>'Electric lighting'!$G23+'Clear Sky'!E23</f>
        <v>707.91219999999998</v>
      </c>
      <c r="F23" s="23">
        <f>'Electric lighting'!$G23+'Clear Sky'!F23</f>
        <v>760.39949999999999</v>
      </c>
      <c r="G23" s="23">
        <f>'Electric lighting'!$G23+'Clear Sky'!G23</f>
        <v>633.77089999999998</v>
      </c>
      <c r="H23" s="23">
        <f>'Electric lighting'!$G23+'Clear Sky'!H23</f>
        <v>677.67349999999999</v>
      </c>
      <c r="I23" s="23">
        <f>'Electric lighting'!$G23+'Clear Sky'!I23</f>
        <v>560.36702000000002</v>
      </c>
      <c r="J23" s="23">
        <f>'Electric lighting'!$G23+'Clear Sky'!J23</f>
        <v>522.54102</v>
      </c>
      <c r="K23" s="23">
        <f>'Electric lighting'!$G23+'Clear Sky'!K23</f>
        <v>502.5</v>
      </c>
      <c r="L23" s="23">
        <f>'Electric lighting'!$G23+'Clear Sky'!L23</f>
        <v>753.74860000000001</v>
      </c>
      <c r="M23" s="23">
        <f>'Electric lighting'!$G23+'Clear Sky'!M23</f>
        <v>690.77350000000001</v>
      </c>
      <c r="N23" s="23">
        <f>'Electric lighting'!$G23+'Clear Sky'!N23</f>
        <v>1125.8858</v>
      </c>
      <c r="O23" s="23">
        <f>'Electric lighting'!$G23+'Clear Sky'!O23</f>
        <v>1673.443</v>
      </c>
      <c r="P23" s="23">
        <f>'Electric lighting'!$G23+'Clear Sky'!P23</f>
        <v>2063.7719999999999</v>
      </c>
      <c r="Q23" s="23">
        <f>'Electric lighting'!$G23+'Clear Sky'!Q23</f>
        <v>45902.82</v>
      </c>
      <c r="R23" s="23">
        <f>'Electric lighting'!$G23+'Clear Sky'!R23</f>
        <v>810.49710000000005</v>
      </c>
      <c r="S23" s="23">
        <f>'Electric lighting'!$G23+'Clear Sky'!S23</f>
        <v>1052.1201000000001</v>
      </c>
      <c r="T23" s="23">
        <f>'Electric lighting'!$G23+'Clear Sky'!T23</f>
        <v>780.24610000000007</v>
      </c>
      <c r="U23" s="23">
        <f>'Electric lighting'!$G23+'Clear Sky'!U23</f>
        <v>626.33050000000003</v>
      </c>
      <c r="V23" s="23">
        <f>'Electric lighting'!$G23+'Clear Sky'!V23</f>
        <v>979.46659999999997</v>
      </c>
      <c r="W23" s="23">
        <f>'Electric lighting'!$G23+'Clear Sky'!W23</f>
        <v>808.41329999999994</v>
      </c>
      <c r="X23" s="23">
        <f>'Electric lighting'!$G23+'Clear Sky'!X23</f>
        <v>866.95190000000002</v>
      </c>
      <c r="Y23" s="23">
        <f>'Electric lighting'!$G23+'Clear Sky'!Y23</f>
        <v>1018.2059</v>
      </c>
      <c r="Z23" s="23">
        <f>'Electric lighting'!$G23+'Clear Sky'!Z23</f>
        <v>1118.222</v>
      </c>
      <c r="AA23" s="23">
        <f>'Electric lighting'!$G23+'Clear Sky'!AA23</f>
        <v>1372.9129</v>
      </c>
      <c r="AB23" s="23">
        <f>'Electric lighting'!$G23+'Clear Sky'!AB23</f>
        <v>1839.7729999999999</v>
      </c>
      <c r="AC23" s="23">
        <f>'Electric lighting'!$G23+'Clear Sky'!AC23</f>
        <v>1921.519</v>
      </c>
      <c r="AD23" s="23">
        <f>'Electric lighting'!$G23+'Clear Sky'!AD23</f>
        <v>2009.636</v>
      </c>
      <c r="AE23" s="23">
        <f>'Electric lighting'!$G23+'Clear Sky'!AE23</f>
        <v>1408.6575</v>
      </c>
    </row>
    <row r="24" spans="1:31" x14ac:dyDescent="0.3">
      <c r="A24" s="60" t="s">
        <v>36</v>
      </c>
      <c r="B24" s="23">
        <f>'Electric lighting'!$G24+'Clear Sky'!B24</f>
        <v>681.66368999999997</v>
      </c>
      <c r="C24" s="23">
        <f>'Electric lighting'!$G24+'Clear Sky'!C24</f>
        <v>722.55242999999996</v>
      </c>
      <c r="D24" s="23">
        <f>'Electric lighting'!$G24+'Clear Sky'!D24</f>
        <v>754.4849999999999</v>
      </c>
      <c r="E24" s="23">
        <f>'Electric lighting'!$G24+'Clear Sky'!E24</f>
        <v>731.36893999999995</v>
      </c>
      <c r="F24" s="23">
        <f>'Electric lighting'!$G24+'Clear Sky'!F24</f>
        <v>776.13850000000002</v>
      </c>
      <c r="G24" s="23">
        <f>'Electric lighting'!$G24+'Clear Sky'!G24</f>
        <v>760.24619999999993</v>
      </c>
      <c r="H24" s="23">
        <f>'Electric lighting'!$G24+'Clear Sky'!H24</f>
        <v>768.65879999999993</v>
      </c>
      <c r="I24" s="23">
        <f>'Electric lighting'!$G24+'Clear Sky'!I24</f>
        <v>732.71681999999998</v>
      </c>
      <c r="J24" s="23">
        <f>'Electric lighting'!$G24+'Clear Sky'!J24</f>
        <v>668.71280999999999</v>
      </c>
      <c r="K24" s="23">
        <f>'Electric lighting'!$G24+'Clear Sky'!K24</f>
        <v>646.79999999999995</v>
      </c>
      <c r="L24" s="23">
        <f>'Electric lighting'!$G24+'Clear Sky'!L24</f>
        <v>808.50569999999993</v>
      </c>
      <c r="M24" s="23">
        <f>'Electric lighting'!$G24+'Clear Sky'!M24</f>
        <v>853.65199999999993</v>
      </c>
      <c r="N24" s="23">
        <f>'Electric lighting'!$G24+'Clear Sky'!N24</f>
        <v>1122.4955</v>
      </c>
      <c r="O24" s="23">
        <f>'Electric lighting'!$G24+'Clear Sky'!O24</f>
        <v>1500.8579999999999</v>
      </c>
      <c r="P24" s="23">
        <f>'Electric lighting'!$G24+'Clear Sky'!P24</f>
        <v>2036.511</v>
      </c>
      <c r="Q24" s="23">
        <f>'Electric lighting'!$G24+'Clear Sky'!Q24</f>
        <v>1927.8889999999999</v>
      </c>
      <c r="R24" s="23">
        <f>'Electric lighting'!$G24+'Clear Sky'!R24</f>
        <v>878.82319999999993</v>
      </c>
      <c r="S24" s="23">
        <f>'Electric lighting'!$G24+'Clear Sky'!S24</f>
        <v>1081.2170999999998</v>
      </c>
      <c r="T24" s="23">
        <f>'Electric lighting'!$G24+'Clear Sky'!T24</f>
        <v>769.69159999999999</v>
      </c>
      <c r="U24" s="23">
        <f>'Electric lighting'!$G24+'Clear Sky'!U24</f>
        <v>814.20619999999997</v>
      </c>
      <c r="V24" s="23">
        <f>'Electric lighting'!$G24+'Clear Sky'!V24</f>
        <v>1206.5326</v>
      </c>
      <c r="W24" s="23">
        <f>'Electric lighting'!$G24+'Clear Sky'!W24</f>
        <v>953.02969999999993</v>
      </c>
      <c r="X24" s="23">
        <f>'Electric lighting'!$G24+'Clear Sky'!X24</f>
        <v>961.3279</v>
      </c>
      <c r="Y24" s="23">
        <f>'Electric lighting'!$G24+'Clear Sky'!Y24</f>
        <v>973.33510000000001</v>
      </c>
      <c r="Z24" s="23">
        <f>'Electric lighting'!$G24+'Clear Sky'!Z24</f>
        <v>1177.7044000000001</v>
      </c>
      <c r="AA24" s="23">
        <f>'Electric lighting'!$G24+'Clear Sky'!AA24</f>
        <v>1288.6990999999998</v>
      </c>
      <c r="AB24" s="23">
        <f>'Electric lighting'!$G24+'Clear Sky'!AB24</f>
        <v>1707.5709999999999</v>
      </c>
      <c r="AC24" s="23">
        <f>'Electric lighting'!$G24+'Clear Sky'!AC24</f>
        <v>1979.895</v>
      </c>
      <c r="AD24" s="23">
        <f>'Electric lighting'!$G24+'Clear Sky'!AD24</f>
        <v>1803.32</v>
      </c>
      <c r="AE24" s="23">
        <f>'Electric lighting'!$G24+'Clear Sky'!AE24</f>
        <v>1466.5086000000001</v>
      </c>
    </row>
    <row r="25" spans="1:31" x14ac:dyDescent="0.3">
      <c r="A25" s="60" t="s">
        <v>37</v>
      </c>
      <c r="B25" s="23">
        <f>'Electric lighting'!$G25+'Clear Sky'!B25</f>
        <v>783.30659000000003</v>
      </c>
      <c r="C25" s="23">
        <f>'Electric lighting'!$G25+'Clear Sky'!C25</f>
        <v>824.50711000000001</v>
      </c>
      <c r="D25" s="23">
        <f>'Electric lighting'!$G25+'Clear Sky'!D25</f>
        <v>831.41073000000006</v>
      </c>
      <c r="E25" s="23">
        <f>'Electric lighting'!$G25+'Clear Sky'!E25</f>
        <v>850.25327000000004</v>
      </c>
      <c r="F25" s="23">
        <f>'Electric lighting'!$G25+'Clear Sky'!F25</f>
        <v>842.50360000000001</v>
      </c>
      <c r="G25" s="23">
        <f>'Electric lighting'!$G25+'Clear Sky'!G25</f>
        <v>850.67623000000003</v>
      </c>
      <c r="H25" s="23">
        <f>'Electric lighting'!$G25+'Clear Sky'!H25</f>
        <v>816.85455000000002</v>
      </c>
      <c r="I25" s="23">
        <f>'Electric lighting'!$G25+'Clear Sky'!I25</f>
        <v>815.04612999999995</v>
      </c>
      <c r="J25" s="23">
        <f>'Electric lighting'!$G25+'Clear Sky'!J25</f>
        <v>778.19051000000002</v>
      </c>
      <c r="K25" s="23">
        <f>'Electric lighting'!$G25+'Clear Sky'!K25</f>
        <v>766</v>
      </c>
      <c r="L25" s="23">
        <f>'Electric lighting'!$G25+'Clear Sky'!L25</f>
        <v>895.60149999999999</v>
      </c>
      <c r="M25" s="23">
        <f>'Electric lighting'!$G25+'Clear Sky'!M25</f>
        <v>897.88570000000004</v>
      </c>
      <c r="N25" s="23">
        <f>'Electric lighting'!$G25+'Clear Sky'!N25</f>
        <v>1124.0912000000001</v>
      </c>
      <c r="O25" s="23">
        <f>'Electric lighting'!$G25+'Clear Sky'!O25</f>
        <v>1262.5533</v>
      </c>
      <c r="P25" s="23">
        <f>'Electric lighting'!$G25+'Clear Sky'!P25</f>
        <v>1502.7858999999999</v>
      </c>
      <c r="Q25" s="23">
        <f>'Electric lighting'!$G25+'Clear Sky'!Q25</f>
        <v>1766.057</v>
      </c>
      <c r="R25" s="23">
        <f>'Electric lighting'!$G25+'Clear Sky'!R25</f>
        <v>887.0172</v>
      </c>
      <c r="S25" s="23">
        <f>'Electric lighting'!$G25+'Clear Sky'!S25</f>
        <v>1062.2239</v>
      </c>
      <c r="T25" s="23">
        <f>'Electric lighting'!$G25+'Clear Sky'!T25</f>
        <v>958.24620000000004</v>
      </c>
      <c r="U25" s="23">
        <f>'Electric lighting'!$G25+'Clear Sky'!U25</f>
        <v>850.03848000000005</v>
      </c>
      <c r="V25" s="23">
        <f>'Electric lighting'!$G25+'Clear Sky'!V25</f>
        <v>1143.8926000000001</v>
      </c>
      <c r="W25" s="23">
        <f>'Electric lighting'!$G25+'Clear Sky'!W25</f>
        <v>1031.1781000000001</v>
      </c>
      <c r="X25" s="23">
        <f>'Electric lighting'!$G25+'Clear Sky'!X25</f>
        <v>1024.4631999999999</v>
      </c>
      <c r="Y25" s="23">
        <f>'Electric lighting'!$G25+'Clear Sky'!Y25</f>
        <v>957.52260000000001</v>
      </c>
      <c r="Z25" s="23">
        <f>'Electric lighting'!$G25+'Clear Sky'!Z25</f>
        <v>1111.7278000000001</v>
      </c>
      <c r="AA25" s="23">
        <f>'Electric lighting'!$G25+'Clear Sky'!AA25</f>
        <v>1457.8267000000001</v>
      </c>
      <c r="AB25" s="23">
        <f>'Electric lighting'!$G25+'Clear Sky'!AB25</f>
        <v>1584.922</v>
      </c>
      <c r="AC25" s="23">
        <f>'Electric lighting'!$G25+'Clear Sky'!AC25</f>
        <v>1605.9048</v>
      </c>
      <c r="AD25" s="23">
        <f>'Electric lighting'!$G25+'Clear Sky'!AD25</f>
        <v>1438.8859</v>
      </c>
      <c r="AE25" s="23">
        <f>'Electric lighting'!$G25+'Clear Sky'!AE25</f>
        <v>1296.0833</v>
      </c>
    </row>
    <row r="26" spans="1:31" x14ac:dyDescent="0.3">
      <c r="A26" s="60" t="s">
        <v>38</v>
      </c>
      <c r="B26" s="23">
        <f>'Electric lighting'!$G26+'Clear Sky'!B26</f>
        <v>704.47264999999993</v>
      </c>
      <c r="C26" s="23">
        <f>'Electric lighting'!$G26+'Clear Sky'!C26</f>
        <v>726.11190999999997</v>
      </c>
      <c r="D26" s="23">
        <f>'Electric lighting'!$G26+'Clear Sky'!D26</f>
        <v>754.53987999999993</v>
      </c>
      <c r="E26" s="23">
        <f>'Electric lighting'!$G26+'Clear Sky'!E26</f>
        <v>752.04814999999996</v>
      </c>
      <c r="F26" s="23">
        <f>'Electric lighting'!$G26+'Clear Sky'!F26</f>
        <v>743.3071799999999</v>
      </c>
      <c r="G26" s="23">
        <f>'Electric lighting'!$G26+'Clear Sky'!G26</f>
        <v>776.88144</v>
      </c>
      <c r="H26" s="23">
        <f>'Electric lighting'!$G26+'Clear Sky'!H26</f>
        <v>736.05102999999997</v>
      </c>
      <c r="I26" s="23">
        <f>'Electric lighting'!$G26+'Clear Sky'!I26</f>
        <v>715.61138999999991</v>
      </c>
      <c r="J26" s="23">
        <f>'Electric lighting'!$G26+'Clear Sky'!J26</f>
        <v>701.19919999999991</v>
      </c>
      <c r="K26" s="23">
        <f>'Electric lighting'!$G26+'Clear Sky'!K26</f>
        <v>689.8</v>
      </c>
      <c r="L26" s="23">
        <f>'Electric lighting'!$G26+'Clear Sky'!L26</f>
        <v>823.18169999999998</v>
      </c>
      <c r="M26" s="23">
        <f>'Electric lighting'!$G26+'Clear Sky'!M26</f>
        <v>838.04</v>
      </c>
      <c r="N26" s="23">
        <f>'Electric lighting'!$G26+'Clear Sky'!N26</f>
        <v>983.69599999999991</v>
      </c>
      <c r="O26" s="23">
        <f>'Electric lighting'!$G26+'Clear Sky'!O26</f>
        <v>1187.5049999999999</v>
      </c>
      <c r="P26" s="23">
        <f>'Electric lighting'!$G26+'Clear Sky'!P26</f>
        <v>1336.0038999999999</v>
      </c>
      <c r="Q26" s="23">
        <f>'Electric lighting'!$G26+'Clear Sky'!Q26</f>
        <v>1346.0778</v>
      </c>
      <c r="R26" s="23">
        <f>'Electric lighting'!$G26+'Clear Sky'!R26</f>
        <v>789.28005999999993</v>
      </c>
      <c r="S26" s="23">
        <f>'Electric lighting'!$G26+'Clear Sky'!S26</f>
        <v>946.76350000000002</v>
      </c>
      <c r="T26" s="23">
        <f>'Electric lighting'!$G26+'Clear Sky'!T26</f>
        <v>769.08459999999991</v>
      </c>
      <c r="U26" s="23">
        <f>'Electric lighting'!$G26+'Clear Sky'!U26</f>
        <v>757.22065999999995</v>
      </c>
      <c r="V26" s="23">
        <f>'Electric lighting'!$G26+'Clear Sky'!V26</f>
        <v>958.93539999999996</v>
      </c>
      <c r="W26" s="23">
        <f>'Electric lighting'!$G26+'Clear Sky'!W26</f>
        <v>927.89609999999993</v>
      </c>
      <c r="X26" s="23">
        <f>'Electric lighting'!$G26+'Clear Sky'!X26</f>
        <v>891.38469999999995</v>
      </c>
      <c r="Y26" s="23">
        <f>'Electric lighting'!$G26+'Clear Sky'!Y26</f>
        <v>932.5492999999999</v>
      </c>
      <c r="Z26" s="23">
        <f>'Electric lighting'!$G26+'Clear Sky'!Z26</f>
        <v>940.16109999999992</v>
      </c>
      <c r="AA26" s="23">
        <f>'Electric lighting'!$G26+'Clear Sky'!AA26</f>
        <v>1133.8579999999999</v>
      </c>
      <c r="AB26" s="23">
        <f>'Electric lighting'!$G26+'Clear Sky'!AB26</f>
        <v>1139.6236999999999</v>
      </c>
      <c r="AC26" s="23">
        <f>'Electric lighting'!$G26+'Clear Sky'!AC26</f>
        <v>1426.9477999999999</v>
      </c>
      <c r="AD26" s="23">
        <f>'Electric lighting'!$G26+'Clear Sky'!AD26</f>
        <v>1502.4827</v>
      </c>
      <c r="AE26" s="23">
        <f>'Electric lighting'!$G26+'Clear Sky'!AE26</f>
        <v>1081.0752</v>
      </c>
    </row>
    <row r="27" spans="1:31" x14ac:dyDescent="0.3">
      <c r="A27" s="60" t="s">
        <v>39</v>
      </c>
      <c r="B27" s="23">
        <f>'Electric lighting'!$G27+'Clear Sky'!B27</f>
        <v>554.82796999999994</v>
      </c>
      <c r="C27" s="23">
        <f>'Electric lighting'!$G27+'Clear Sky'!C27</f>
        <v>589.57421999999997</v>
      </c>
      <c r="D27" s="23">
        <f>'Electric lighting'!$G27+'Clear Sky'!D27</f>
        <v>588.05673999999999</v>
      </c>
      <c r="E27" s="23">
        <f>'Electric lighting'!$G27+'Clear Sky'!E27</f>
        <v>579.19345999999996</v>
      </c>
      <c r="F27" s="23">
        <f>'Electric lighting'!$G27+'Clear Sky'!F27</f>
        <v>595.84667000000002</v>
      </c>
      <c r="G27" s="23">
        <f>'Electric lighting'!$G27+'Clear Sky'!G27</f>
        <v>603.55111999999997</v>
      </c>
      <c r="H27" s="23">
        <f>'Electric lighting'!$G27+'Clear Sky'!H27</f>
        <v>589.67385000000002</v>
      </c>
      <c r="I27" s="23">
        <f>'Electric lighting'!$G27+'Clear Sky'!I27</f>
        <v>571.78941999999995</v>
      </c>
      <c r="J27" s="23">
        <f>'Electric lighting'!$G27+'Clear Sky'!J27</f>
        <v>553.11198999999999</v>
      </c>
      <c r="K27" s="23">
        <f>'Electric lighting'!$G27+'Clear Sky'!K27</f>
        <v>542.4</v>
      </c>
      <c r="L27" s="23">
        <f>'Electric lighting'!$G27+'Clear Sky'!L27</f>
        <v>669.70989999999995</v>
      </c>
      <c r="M27" s="23">
        <f>'Electric lighting'!$G27+'Clear Sky'!M27</f>
        <v>649.67880000000002</v>
      </c>
      <c r="N27" s="23">
        <f>'Electric lighting'!$G27+'Clear Sky'!N27</f>
        <v>855.03980000000001</v>
      </c>
      <c r="O27" s="23">
        <f>'Electric lighting'!$G27+'Clear Sky'!O27</f>
        <v>969.5800999999999</v>
      </c>
      <c r="P27" s="23">
        <f>'Electric lighting'!$G27+'Clear Sky'!P27</f>
        <v>1197.4258</v>
      </c>
      <c r="Q27" s="23">
        <f>'Electric lighting'!$G27+'Clear Sky'!Q27</f>
        <v>972.39560000000006</v>
      </c>
      <c r="R27" s="23">
        <f>'Electric lighting'!$G27+'Clear Sky'!R27</f>
        <v>639.16214000000002</v>
      </c>
      <c r="S27" s="23">
        <f>'Electric lighting'!$G27+'Clear Sky'!S27</f>
        <v>767.66949999999997</v>
      </c>
      <c r="T27" s="23">
        <f>'Electric lighting'!$G27+'Clear Sky'!T27</f>
        <v>603.24324999999999</v>
      </c>
      <c r="U27" s="23">
        <f>'Electric lighting'!$G27+'Clear Sky'!U27</f>
        <v>587.73389999999995</v>
      </c>
      <c r="V27" s="23">
        <f>'Electric lighting'!$G27+'Clear Sky'!V27</f>
        <v>830.72319999999991</v>
      </c>
      <c r="W27" s="23">
        <f>'Electric lighting'!$G27+'Clear Sky'!W27</f>
        <v>787.5104</v>
      </c>
      <c r="X27" s="23">
        <f>'Electric lighting'!$G27+'Clear Sky'!X27</f>
        <v>718.43269999999995</v>
      </c>
      <c r="Y27" s="23">
        <f>'Electric lighting'!$G27+'Clear Sky'!Y27</f>
        <v>812.60289999999998</v>
      </c>
      <c r="Z27" s="23">
        <f>'Electric lighting'!$G27+'Clear Sky'!Z27</f>
        <v>844.05839999999989</v>
      </c>
      <c r="AA27" s="23">
        <f>'Electric lighting'!$G27+'Clear Sky'!AA27</f>
        <v>926.81889999999999</v>
      </c>
      <c r="AB27" s="23">
        <f>'Electric lighting'!$G27+'Clear Sky'!AB27</f>
        <v>1168.9049</v>
      </c>
      <c r="AC27" s="23">
        <f>'Electric lighting'!$G27+'Clear Sky'!AC27</f>
        <v>1015.6193</v>
      </c>
      <c r="AD27" s="23">
        <f>'Electric lighting'!$G27+'Clear Sky'!AD27</f>
        <v>974.96100000000001</v>
      </c>
      <c r="AE27" s="23">
        <f>'Electric lighting'!$G27+'Clear Sky'!AE27</f>
        <v>964.41089999999997</v>
      </c>
    </row>
    <row r="28" spans="1:31" x14ac:dyDescent="0.3">
      <c r="A28" s="60" t="s">
        <v>40</v>
      </c>
      <c r="B28" s="23">
        <f>'Electric lighting'!$G28+'Clear Sky'!B28</f>
        <v>426.14759000000004</v>
      </c>
      <c r="C28" s="23">
        <f>'Electric lighting'!$G28+'Clear Sky'!C28</f>
        <v>442.30005</v>
      </c>
      <c r="D28" s="23">
        <f>'Electric lighting'!$G28+'Clear Sky'!D28</f>
        <v>478.22070000000002</v>
      </c>
      <c r="E28" s="23">
        <f>'Electric lighting'!$G28+'Clear Sky'!E28</f>
        <v>467.81759</v>
      </c>
      <c r="F28" s="23">
        <f>'Electric lighting'!$G28+'Clear Sky'!F28</f>
        <v>463.88594000000001</v>
      </c>
      <c r="G28" s="23">
        <f>'Electric lighting'!$G28+'Clear Sky'!G28</f>
        <v>465.03809000000001</v>
      </c>
      <c r="H28" s="23">
        <f>'Electric lighting'!$G28+'Clear Sky'!H28</f>
        <v>467.77778000000001</v>
      </c>
      <c r="I28" s="23">
        <f>'Electric lighting'!$G28+'Clear Sky'!I28</f>
        <v>446.13348000000002</v>
      </c>
      <c r="J28" s="23">
        <f>'Electric lighting'!$G28+'Clear Sky'!J28</f>
        <v>418.50852400000002</v>
      </c>
      <c r="K28" s="23">
        <f>'Electric lighting'!$G28+'Clear Sky'!K28</f>
        <v>411.3</v>
      </c>
      <c r="L28" s="23">
        <f>'Electric lighting'!$G28+'Clear Sky'!L28</f>
        <v>516.54809999999998</v>
      </c>
      <c r="M28" s="23">
        <f>'Electric lighting'!$G28+'Clear Sky'!M28</f>
        <v>513.81140000000005</v>
      </c>
      <c r="N28" s="23">
        <f>'Electric lighting'!$G28+'Clear Sky'!N28</f>
        <v>669.9126</v>
      </c>
      <c r="O28" s="23">
        <f>'Electric lighting'!$G28+'Clear Sky'!O28</f>
        <v>844.20820000000003</v>
      </c>
      <c r="P28" s="23">
        <f>'Electric lighting'!$G28+'Clear Sky'!P28</f>
        <v>1024.5017</v>
      </c>
      <c r="Q28" s="23">
        <f>'Electric lighting'!$G28+'Clear Sky'!Q28</f>
        <v>1019.1005</v>
      </c>
      <c r="R28" s="23">
        <f>'Electric lighting'!$G28+'Clear Sky'!R28</f>
        <v>541.7672</v>
      </c>
      <c r="S28" s="23">
        <f>'Electric lighting'!$G28+'Clear Sky'!S28</f>
        <v>615.01780000000008</v>
      </c>
      <c r="T28" s="23">
        <f>'Electric lighting'!$G28+'Clear Sky'!T28</f>
        <v>459.99344000000002</v>
      </c>
      <c r="U28" s="23">
        <f>'Electric lighting'!$G28+'Clear Sky'!U28</f>
        <v>459.51854000000003</v>
      </c>
      <c r="V28" s="23">
        <f>'Electric lighting'!$G28+'Clear Sky'!V28</f>
        <v>745.55130000000008</v>
      </c>
      <c r="W28" s="23">
        <f>'Electric lighting'!$G28+'Clear Sky'!W28</f>
        <v>706.32560000000001</v>
      </c>
      <c r="X28" s="23">
        <f>'Electric lighting'!$G28+'Clear Sky'!X28</f>
        <v>567.97569999999996</v>
      </c>
      <c r="Y28" s="23">
        <f>'Electric lighting'!$G28+'Clear Sky'!Y28</f>
        <v>597.23160000000007</v>
      </c>
      <c r="Z28" s="23">
        <f>'Electric lighting'!$G28+'Clear Sky'!Z28</f>
        <v>761.14390000000003</v>
      </c>
      <c r="AA28" s="23">
        <f>'Electric lighting'!$G28+'Clear Sky'!AA28</f>
        <v>910.91409999999996</v>
      </c>
      <c r="AB28" s="23">
        <f>'Electric lighting'!$G28+'Clear Sky'!AB28</f>
        <v>713.84660000000008</v>
      </c>
      <c r="AC28" s="23">
        <f>'Electric lighting'!$G28+'Clear Sky'!AC28</f>
        <v>969.36730000000011</v>
      </c>
      <c r="AD28" s="23">
        <f>'Electric lighting'!$G28+'Clear Sky'!AD28</f>
        <v>940.0639000000001</v>
      </c>
      <c r="AE28" s="23">
        <f>'Electric lighting'!$G28+'Clear Sky'!AE28</f>
        <v>775.20609999999999</v>
      </c>
    </row>
    <row r="29" spans="1:31" x14ac:dyDescent="0.3">
      <c r="A29" s="3"/>
      <c r="B29" s="3">
        <f>COUNTIF(B3:B28,"&gt;500")</f>
        <v>24</v>
      </c>
      <c r="C29" s="3">
        <f t="shared" ref="C29:AE29" si="0">COUNTIF(C3:C28,"&gt;500")</f>
        <v>25</v>
      </c>
      <c r="D29" s="3">
        <f t="shared" si="0"/>
        <v>25</v>
      </c>
      <c r="E29" s="3">
        <f t="shared" si="0"/>
        <v>25</v>
      </c>
      <c r="F29" s="3">
        <f t="shared" si="0"/>
        <v>25</v>
      </c>
      <c r="G29" s="3">
        <f t="shared" si="0"/>
        <v>25</v>
      </c>
      <c r="H29" s="3">
        <f t="shared" si="0"/>
        <v>25</v>
      </c>
      <c r="I29" s="3">
        <f t="shared" si="0"/>
        <v>25</v>
      </c>
      <c r="J29" s="3">
        <f t="shared" si="0"/>
        <v>24</v>
      </c>
      <c r="K29" s="3">
        <f t="shared" si="0"/>
        <v>24</v>
      </c>
      <c r="L29" s="3">
        <f t="shared" si="0"/>
        <v>26</v>
      </c>
      <c r="M29" s="3">
        <f t="shared" si="0"/>
        <v>26</v>
      </c>
      <c r="N29" s="3">
        <f t="shared" si="0"/>
        <v>26</v>
      </c>
      <c r="O29" s="3">
        <f t="shared" si="0"/>
        <v>26</v>
      </c>
      <c r="P29" s="3">
        <f t="shared" si="0"/>
        <v>26</v>
      </c>
      <c r="Q29" s="3">
        <f t="shared" si="0"/>
        <v>26</v>
      </c>
      <c r="R29" s="3">
        <f t="shared" si="0"/>
        <v>26</v>
      </c>
      <c r="S29" s="3">
        <f t="shared" si="0"/>
        <v>26</v>
      </c>
      <c r="T29" s="3">
        <f t="shared" si="0"/>
        <v>25</v>
      </c>
      <c r="U29" s="3">
        <f t="shared" si="0"/>
        <v>25</v>
      </c>
      <c r="V29" s="3">
        <f t="shared" si="0"/>
        <v>26</v>
      </c>
      <c r="W29" s="3">
        <f t="shared" si="0"/>
        <v>26</v>
      </c>
      <c r="X29" s="3">
        <f t="shared" si="0"/>
        <v>26</v>
      </c>
      <c r="Y29" s="3">
        <f t="shared" si="0"/>
        <v>26</v>
      </c>
      <c r="Z29" s="3">
        <f t="shared" si="0"/>
        <v>26</v>
      </c>
      <c r="AA29" s="3">
        <f t="shared" si="0"/>
        <v>26</v>
      </c>
      <c r="AB29" s="3">
        <f t="shared" si="0"/>
        <v>26</v>
      </c>
      <c r="AC29" s="3">
        <f t="shared" si="0"/>
        <v>26</v>
      </c>
      <c r="AD29" s="3">
        <f t="shared" si="0"/>
        <v>26</v>
      </c>
      <c r="AE29" s="3">
        <f t="shared" si="0"/>
        <v>26</v>
      </c>
    </row>
    <row r="30" spans="1:31" ht="15" thickBot="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</row>
    <row r="31" spans="1:31" ht="15" thickBot="1" x14ac:dyDescent="0.35">
      <c r="A31" s="112" t="s">
        <v>64</v>
      </c>
      <c r="B31" s="119" t="s">
        <v>71</v>
      </c>
      <c r="C31" s="120"/>
      <c r="D31" s="120"/>
      <c r="E31" s="120"/>
      <c r="F31" s="120"/>
      <c r="G31" s="120"/>
      <c r="H31" s="120"/>
      <c r="I31" s="120"/>
      <c r="J31" s="120"/>
      <c r="K31" s="121"/>
      <c r="L31" s="119" t="s">
        <v>72</v>
      </c>
      <c r="M31" s="120"/>
      <c r="N31" s="120"/>
      <c r="O31" s="120"/>
      <c r="P31" s="120"/>
      <c r="Q31" s="120"/>
      <c r="R31" s="120"/>
      <c r="S31" s="120"/>
      <c r="T31" s="120"/>
      <c r="U31" s="121"/>
      <c r="V31" s="119" t="s">
        <v>73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1" ht="15" thickBot="1" x14ac:dyDescent="0.35">
      <c r="A32" s="113"/>
      <c r="B32" s="61">
        <v>8.3000000000000007</v>
      </c>
      <c r="C32" s="61">
        <v>9.3000000000000007</v>
      </c>
      <c r="D32" s="61">
        <v>10.3</v>
      </c>
      <c r="E32" s="61">
        <v>11.3</v>
      </c>
      <c r="F32" s="61">
        <v>12.3</v>
      </c>
      <c r="G32" s="61">
        <v>13.3</v>
      </c>
      <c r="H32" s="61">
        <v>14.3</v>
      </c>
      <c r="I32" s="61">
        <v>15.3</v>
      </c>
      <c r="J32" s="61">
        <v>16.3</v>
      </c>
      <c r="K32" s="62">
        <v>17.3</v>
      </c>
      <c r="L32" s="61">
        <v>8.3000000000000007</v>
      </c>
      <c r="M32" s="61">
        <v>9.3000000000000007</v>
      </c>
      <c r="N32" s="61">
        <v>10.3</v>
      </c>
      <c r="O32" s="61">
        <v>11.3</v>
      </c>
      <c r="P32" s="61">
        <v>12.3</v>
      </c>
      <c r="Q32" s="61">
        <v>13.3</v>
      </c>
      <c r="R32" s="61">
        <v>14.3</v>
      </c>
      <c r="S32" s="61">
        <v>15.3</v>
      </c>
      <c r="T32" s="61">
        <v>16.3</v>
      </c>
      <c r="U32" s="62">
        <v>17.3</v>
      </c>
      <c r="V32" s="62">
        <v>7.3</v>
      </c>
      <c r="W32" s="61">
        <v>8.3000000000000007</v>
      </c>
      <c r="X32" s="61">
        <v>9.3000000000000007</v>
      </c>
      <c r="Y32" s="61">
        <v>10.3</v>
      </c>
      <c r="Z32" s="61">
        <v>11.3</v>
      </c>
      <c r="AA32" s="61">
        <v>12.3</v>
      </c>
      <c r="AB32" s="61">
        <v>13.3</v>
      </c>
      <c r="AC32" s="61">
        <v>14.3</v>
      </c>
      <c r="AD32" s="61">
        <v>15.3</v>
      </c>
      <c r="AE32" s="62">
        <v>16.3</v>
      </c>
    </row>
    <row r="33" spans="1:33" x14ac:dyDescent="0.3">
      <c r="A33" s="59" t="s">
        <v>10</v>
      </c>
      <c r="B33" s="23">
        <f>'Electric lighting'!$C3+'Clear Sky'!B33</f>
        <v>155.43570053600001</v>
      </c>
      <c r="C33" s="23">
        <f>'Electric lighting'!$C3+'Clear Sky'!C33</f>
        <v>204.29824819999999</v>
      </c>
      <c r="D33" s="23">
        <f>'Electric lighting'!$C3+'Clear Sky'!D33</f>
        <v>215.38261338000001</v>
      </c>
      <c r="E33" s="23">
        <f>'Electric lighting'!$C3+'Clear Sky'!E33</f>
        <v>273.77374226000001</v>
      </c>
      <c r="F33" s="23">
        <f>'Electric lighting'!$C3+'Clear Sky'!F33</f>
        <v>238.79727164000002</v>
      </c>
      <c r="G33" s="23">
        <f>'Electric lighting'!$C3+'Clear Sky'!G33</f>
        <v>258.05376441999999</v>
      </c>
      <c r="H33" s="23">
        <f>'Electric lighting'!$C3+'Clear Sky'!H33</f>
        <v>233.81899484000002</v>
      </c>
      <c r="I33" s="23">
        <f>'Electric lighting'!$C3+'Clear Sky'!I33</f>
        <v>194.40622379199999</v>
      </c>
      <c r="J33" s="23">
        <f>'Electric lighting'!$C3+'Clear Sky'!J33</f>
        <v>147.78830287599999</v>
      </c>
      <c r="K33" s="23">
        <f>'Electric lighting'!$C3+'Clear Sky'!K33</f>
        <v>129</v>
      </c>
      <c r="L33" s="23">
        <f>'Electric lighting'!$C3+'Clear Sky'!L33</f>
        <v>282.39315390000002</v>
      </c>
      <c r="M33" s="23">
        <f>'Electric lighting'!$C3+'Clear Sky'!M33</f>
        <v>370.87785733999999</v>
      </c>
      <c r="N33" s="23">
        <f>'Electric lighting'!$C3+'Clear Sky'!N33</f>
        <v>795.67305725999995</v>
      </c>
      <c r="O33" s="23">
        <f>'Electric lighting'!$C3+'Clear Sky'!O33</f>
        <v>1221.6330254</v>
      </c>
      <c r="P33" s="23">
        <f>'Electric lighting'!$C3+'Clear Sky'!P33</f>
        <v>839.86078924000003</v>
      </c>
      <c r="Q33" s="23">
        <f>'Electric lighting'!$C3+'Clear Sky'!Q33</f>
        <v>322.29599898000004</v>
      </c>
      <c r="R33" s="23">
        <f>'Electric lighting'!$C3+'Clear Sky'!R33</f>
        <v>261.71183772000001</v>
      </c>
      <c r="S33" s="23">
        <f>'Electric lighting'!$C3+'Clear Sky'!S33</f>
        <v>1125.135434</v>
      </c>
      <c r="T33" s="23">
        <f>'Electric lighting'!$C3+'Clear Sky'!T33</f>
        <v>248.28579838000002</v>
      </c>
      <c r="U33" s="23">
        <f>'Electric lighting'!$C3+'Clear Sky'!U33</f>
        <v>242.15697441999998</v>
      </c>
      <c r="V33" s="23">
        <f>'Electric lighting'!$C3+'Clear Sky'!V33</f>
        <v>276.60065348000001</v>
      </c>
      <c r="W33" s="23">
        <f>'Electric lighting'!$C3+'Clear Sky'!W33</f>
        <v>293.98204968000005</v>
      </c>
      <c r="X33" s="23">
        <f>'Electric lighting'!$C3+'Clear Sky'!X33</f>
        <v>251.93354556</v>
      </c>
      <c r="Y33" s="23">
        <f>'Electric lighting'!$C3+'Clear Sky'!Y33</f>
        <v>391.07692559999998</v>
      </c>
      <c r="Z33" s="23">
        <f>'Electric lighting'!$C3+'Clear Sky'!Z33</f>
        <v>686.29652972000008</v>
      </c>
      <c r="AA33" s="23">
        <f>'Electric lighting'!$C3+'Clear Sky'!AA33</f>
        <v>632.54300626000008</v>
      </c>
      <c r="AB33" s="23">
        <f>'Electric lighting'!$C3+'Clear Sky'!AB33</f>
        <v>877.81842882000001</v>
      </c>
      <c r="AC33" s="23">
        <f>'Electric lighting'!$C3+'Clear Sky'!AC33</f>
        <v>818.64006916000005</v>
      </c>
      <c r="AD33" s="23">
        <f>'Electric lighting'!$C3+'Clear Sky'!AD33</f>
        <v>953.45617086000004</v>
      </c>
      <c r="AE33" s="23">
        <f>'Electric lighting'!$C3+'Clear Sky'!AE33</f>
        <v>1572.6812502</v>
      </c>
      <c r="AG33" s="3" t="s">
        <v>46</v>
      </c>
    </row>
    <row r="34" spans="1:33" x14ac:dyDescent="0.3">
      <c r="A34" s="60" t="s">
        <v>16</v>
      </c>
      <c r="B34" s="23">
        <f>'Electric lighting'!$C4+'Clear Sky'!B34</f>
        <v>194.85537306199998</v>
      </c>
      <c r="C34" s="23">
        <f>'Electric lighting'!$C4+'Clear Sky'!C34</f>
        <v>261.5214469</v>
      </c>
      <c r="D34" s="23">
        <f>'Electric lighting'!$C4+'Clear Sky'!D34</f>
        <v>277.42675142000002</v>
      </c>
      <c r="E34" s="23">
        <f>'Electric lighting'!$C4+'Clear Sky'!E34</f>
        <v>286.03964129999997</v>
      </c>
      <c r="F34" s="23">
        <f>'Electric lighting'!$C4+'Clear Sky'!F34</f>
        <v>294.41847245999998</v>
      </c>
      <c r="G34" s="23">
        <f>'Electric lighting'!$C4+'Clear Sky'!G34</f>
        <v>251.66924145999999</v>
      </c>
      <c r="H34" s="23">
        <f>'Electric lighting'!$C4+'Clear Sky'!H34</f>
        <v>234.97383477399998</v>
      </c>
      <c r="I34" s="23">
        <f>'Electric lighting'!$C4+'Clear Sky'!I34</f>
        <v>226.37867139999997</v>
      </c>
      <c r="J34" s="23">
        <f>'Electric lighting'!$C4+'Clear Sky'!J34</f>
        <v>174.754556928</v>
      </c>
      <c r="K34" s="23">
        <f>'Electric lighting'!$C4+'Clear Sky'!K34</f>
        <v>154.69999999999999</v>
      </c>
      <c r="L34" s="23">
        <f>'Electric lighting'!$C4+'Clear Sky'!L34</f>
        <v>306.04224153999996</v>
      </c>
      <c r="M34" s="23">
        <f>'Electric lighting'!$C4+'Clear Sky'!M34</f>
        <v>362.53590057999997</v>
      </c>
      <c r="N34" s="23">
        <f>'Electric lighting'!$C4+'Clear Sky'!N34</f>
        <v>863.46232237999993</v>
      </c>
      <c r="O34" s="23">
        <f>'Electric lighting'!$C4+'Clear Sky'!O34</f>
        <v>1303.1121894000003</v>
      </c>
      <c r="P34" s="23">
        <f>'Electric lighting'!$C4+'Clear Sky'!P34</f>
        <v>718.41629663999993</v>
      </c>
      <c r="Q34" s="23">
        <f>'Electric lighting'!$C4+'Clear Sky'!Q34</f>
        <v>437.28967240000003</v>
      </c>
      <c r="R34" s="23">
        <f>'Electric lighting'!$C4+'Clear Sky'!R34</f>
        <v>500.66886072</v>
      </c>
      <c r="S34" s="23">
        <f>'Electric lighting'!$C4+'Clear Sky'!S34</f>
        <v>2644.4335106000003</v>
      </c>
      <c r="T34" s="23">
        <f>'Electric lighting'!$C4+'Clear Sky'!T34</f>
        <v>374.34092024</v>
      </c>
      <c r="U34" s="23">
        <f>'Electric lighting'!$C4+'Clear Sky'!U34</f>
        <v>343.77678258000003</v>
      </c>
      <c r="V34" s="23">
        <f>'Electric lighting'!$C4+'Clear Sky'!V34</f>
        <v>585.92837267999994</v>
      </c>
      <c r="W34" s="23">
        <f>'Electric lighting'!$C4+'Clear Sky'!W34</f>
        <v>553.86776284000007</v>
      </c>
      <c r="X34" s="23">
        <f>'Electric lighting'!$C4+'Clear Sky'!X34</f>
        <v>475.96343746000002</v>
      </c>
      <c r="Y34" s="23">
        <f>'Electric lighting'!$C4+'Clear Sky'!Y34</f>
        <v>522.92201163999994</v>
      </c>
      <c r="Z34" s="23">
        <f>'Electric lighting'!$C4+'Clear Sky'!Z34</f>
        <v>683.33937280000009</v>
      </c>
      <c r="AA34" s="23">
        <f>'Electric lighting'!$C4+'Clear Sky'!AA34</f>
        <v>890.00670080000009</v>
      </c>
      <c r="AB34" s="23">
        <f>'Electric lighting'!$C4+'Clear Sky'!AB34</f>
        <v>1063.7101551999999</v>
      </c>
      <c r="AC34" s="23">
        <f>'Electric lighting'!$C4+'Clear Sky'!AC34</f>
        <v>997.59572262000006</v>
      </c>
      <c r="AD34" s="23">
        <f>'Electric lighting'!$C4+'Clear Sky'!AD34</f>
        <v>1228.8619518000003</v>
      </c>
      <c r="AE34" s="23">
        <f>'Electric lighting'!$C4+'Clear Sky'!AE34</f>
        <v>917.98160916000006</v>
      </c>
      <c r="AG34" t="s">
        <v>83</v>
      </c>
    </row>
    <row r="35" spans="1:33" x14ac:dyDescent="0.3">
      <c r="A35" s="60" t="s">
        <v>17</v>
      </c>
      <c r="B35" s="23">
        <f>'Electric lighting'!$C5+'Clear Sky'!B35</f>
        <v>215.59668093799999</v>
      </c>
      <c r="C35" s="23">
        <f>'Electric lighting'!$C5+'Clear Sky'!C35</f>
        <v>262.51366984000003</v>
      </c>
      <c r="D35" s="23">
        <f>'Electric lighting'!$C5+'Clear Sky'!D35</f>
        <v>311.52415275999999</v>
      </c>
      <c r="E35" s="23">
        <f>'Electric lighting'!$C5+'Clear Sky'!E35</f>
        <v>338.84507352000003</v>
      </c>
      <c r="F35" s="23">
        <f>'Electric lighting'!$C5+'Clear Sky'!F35</f>
        <v>298.25671900000003</v>
      </c>
      <c r="G35" s="23">
        <f>'Electric lighting'!$C5+'Clear Sky'!G35</f>
        <v>338.14489012000001</v>
      </c>
      <c r="H35" s="23">
        <f>'Electric lighting'!$C5+'Clear Sky'!H35</f>
        <v>327.4470298</v>
      </c>
      <c r="I35" s="23">
        <f>'Electric lighting'!$C5+'Clear Sky'!I35</f>
        <v>291.20696817999999</v>
      </c>
      <c r="J35" s="23">
        <f>'Electric lighting'!$C5+'Clear Sky'!J35</f>
        <v>218.484742716</v>
      </c>
      <c r="K35" s="23">
        <f>'Electric lighting'!$C5+'Clear Sky'!K35</f>
        <v>180</v>
      </c>
      <c r="L35" s="23">
        <f>'Electric lighting'!$C5+'Clear Sky'!L35</f>
        <v>342.09209478000002</v>
      </c>
      <c r="M35" s="23">
        <f>'Electric lighting'!$C5+'Clear Sky'!M35</f>
        <v>371.58050436000002</v>
      </c>
      <c r="N35" s="23">
        <f>'Electric lighting'!$C5+'Clear Sky'!N35</f>
        <v>609.88824158</v>
      </c>
      <c r="O35" s="23">
        <f>'Electric lighting'!$C5+'Clear Sky'!O35</f>
        <v>1147.7123358000001</v>
      </c>
      <c r="P35" s="23">
        <f>'Electric lighting'!$C5+'Clear Sky'!P35</f>
        <v>744.27807380000002</v>
      </c>
      <c r="Q35" s="23">
        <f>'Electric lighting'!$C5+'Clear Sky'!Q35</f>
        <v>585.43752928000004</v>
      </c>
      <c r="R35" s="23">
        <f>'Electric lighting'!$C5+'Clear Sky'!R35</f>
        <v>476.61480786000004</v>
      </c>
      <c r="S35" s="23">
        <f>'Electric lighting'!$C5+'Clear Sky'!S35</f>
        <v>19112.80515</v>
      </c>
      <c r="T35" s="23">
        <f>'Electric lighting'!$C5+'Clear Sky'!T35</f>
        <v>448.16399218000004</v>
      </c>
      <c r="U35" s="23">
        <f>'Electric lighting'!$C5+'Clear Sky'!U35</f>
        <v>260.598111174</v>
      </c>
      <c r="V35" s="23">
        <f>'Electric lighting'!$C5+'Clear Sky'!V35</f>
        <v>521.51621965999993</v>
      </c>
      <c r="W35" s="23">
        <f>'Electric lighting'!$C5+'Clear Sky'!W35</f>
        <v>641.71895938000011</v>
      </c>
      <c r="X35" s="23">
        <f>'Electric lighting'!$C5+'Clear Sky'!X35</f>
        <v>510.89326900000003</v>
      </c>
      <c r="Y35" s="23">
        <f>'Electric lighting'!$C5+'Clear Sky'!Y35</f>
        <v>546.38640794000003</v>
      </c>
      <c r="Z35" s="23">
        <f>'Electric lighting'!$C5+'Clear Sky'!Z35</f>
        <v>734.89235536000001</v>
      </c>
      <c r="AA35" s="23">
        <f>'Electric lighting'!$C5+'Clear Sky'!AA35</f>
        <v>795.00278322000008</v>
      </c>
      <c r="AB35" s="23">
        <f>'Electric lighting'!$C5+'Clear Sky'!AB35</f>
        <v>883.02906128000006</v>
      </c>
      <c r="AC35" s="23">
        <f>'Electric lighting'!$C5+'Clear Sky'!AC35</f>
        <v>953.90881708000006</v>
      </c>
      <c r="AD35" s="23">
        <f>'Electric lighting'!$C5+'Clear Sky'!AD35</f>
        <v>911.49672484000007</v>
      </c>
      <c r="AE35" s="23">
        <f>'Electric lighting'!$C5+'Clear Sky'!AE35</f>
        <v>929.27558608000004</v>
      </c>
      <c r="AG35" s="3" t="s">
        <v>84</v>
      </c>
    </row>
    <row r="36" spans="1:33" x14ac:dyDescent="0.3">
      <c r="A36" s="60" t="s">
        <v>18</v>
      </c>
      <c r="B36" s="23">
        <f>'Electric lighting'!$C6+'Clear Sky'!B36</f>
        <v>168.00154852600002</v>
      </c>
      <c r="C36" s="23">
        <f>'Electric lighting'!$C6+'Clear Sky'!C36</f>
        <v>208.88798371000001</v>
      </c>
      <c r="D36" s="23">
        <f>'Electric lighting'!$C6+'Clear Sky'!D36</f>
        <v>209.76249737800001</v>
      </c>
      <c r="E36" s="23">
        <f>'Electric lighting'!$C6+'Clear Sky'!E36</f>
        <v>230.262898124</v>
      </c>
      <c r="F36" s="23">
        <f>'Electric lighting'!$C6+'Clear Sky'!F36</f>
        <v>215.86638466400001</v>
      </c>
      <c r="G36" s="23">
        <f>'Electric lighting'!$C6+'Clear Sky'!G36</f>
        <v>223.46213360800002</v>
      </c>
      <c r="H36" s="23">
        <f>'Electric lighting'!$C6+'Clear Sky'!H36</f>
        <v>198.41155525800002</v>
      </c>
      <c r="I36" s="23">
        <f>'Electric lighting'!$C6+'Clear Sky'!I36</f>
        <v>182.55455705200001</v>
      </c>
      <c r="J36" s="23">
        <f>'Electric lighting'!$C6+'Clear Sky'!J36</f>
        <v>164.59339722140001</v>
      </c>
      <c r="K36" s="23">
        <f>'Electric lighting'!$C6+'Clear Sky'!K36</f>
        <v>156.80000000000001</v>
      </c>
      <c r="L36" s="23">
        <f>'Electric lighting'!$C6+'Clear Sky'!L36</f>
        <v>252.98128604000001</v>
      </c>
      <c r="M36" s="23">
        <f>'Electric lighting'!$C6+'Clear Sky'!M36</f>
        <v>214.66723227600002</v>
      </c>
      <c r="N36" s="23">
        <f>'Electric lighting'!$C6+'Clear Sky'!N36</f>
        <v>380.59328860000005</v>
      </c>
      <c r="O36" s="23">
        <f>'Electric lighting'!$C6+'Clear Sky'!O36</f>
        <v>537.00157895999996</v>
      </c>
      <c r="P36" s="23">
        <f>'Electric lighting'!$C6+'Clear Sky'!P36</f>
        <v>385.86441053999999</v>
      </c>
      <c r="Q36" s="23">
        <f>'Electric lighting'!$C6+'Clear Sky'!Q36</f>
        <v>305.36134496</v>
      </c>
      <c r="R36" s="23">
        <f>'Electric lighting'!$C6+'Clear Sky'!R36</f>
        <v>244.393649864</v>
      </c>
      <c r="S36" s="23">
        <f>'Electric lighting'!$C6+'Clear Sky'!S36</f>
        <v>630.55849065999996</v>
      </c>
      <c r="T36" s="23">
        <f>'Electric lighting'!$C6+'Clear Sky'!T36</f>
        <v>254.28600036</v>
      </c>
      <c r="U36" s="23">
        <f>'Electric lighting'!$C6+'Clear Sky'!U36</f>
        <v>193.62942039000001</v>
      </c>
      <c r="V36" s="23">
        <f>'Electric lighting'!$C6+'Clear Sky'!V36</f>
        <v>326.32418378</v>
      </c>
      <c r="W36" s="23">
        <f>'Electric lighting'!$C6+'Clear Sky'!W36</f>
        <v>394.83056241999998</v>
      </c>
      <c r="X36" s="23">
        <f>'Electric lighting'!$C6+'Clear Sky'!X36</f>
        <v>317.17877408000004</v>
      </c>
      <c r="Y36" s="23">
        <f>'Electric lighting'!$C6+'Clear Sky'!Y36</f>
        <v>270.96349938000003</v>
      </c>
      <c r="Z36" s="23">
        <f>'Electric lighting'!$C6+'Clear Sky'!Z36</f>
        <v>467.30760594000003</v>
      </c>
      <c r="AA36" s="23">
        <f>'Electric lighting'!$C6+'Clear Sky'!AA36</f>
        <v>374.09634751999999</v>
      </c>
      <c r="AB36" s="23">
        <f>'Electric lighting'!$C6+'Clear Sky'!AB36</f>
        <v>483.28120778000005</v>
      </c>
      <c r="AC36" s="23">
        <f>'Electric lighting'!$C6+'Clear Sky'!AC36</f>
        <v>517.96483325999998</v>
      </c>
      <c r="AD36" s="23">
        <f>'Electric lighting'!$C6+'Clear Sky'!AD36</f>
        <v>495.97128462000001</v>
      </c>
      <c r="AE36" s="23">
        <f>'Electric lighting'!$C6+'Clear Sky'!AE36</f>
        <v>444.30852872000003</v>
      </c>
      <c r="AG36" s="3" t="s">
        <v>85</v>
      </c>
    </row>
    <row r="37" spans="1:33" x14ac:dyDescent="0.3">
      <c r="A37" s="60" t="s">
        <v>19</v>
      </c>
      <c r="B37" s="23">
        <f>'Electric lighting'!$C7+'Clear Sky'!B37</f>
        <v>173.136167242</v>
      </c>
      <c r="C37" s="23">
        <f>'Electric lighting'!$C7+'Clear Sky'!C37</f>
        <v>203.347993992</v>
      </c>
      <c r="D37" s="23">
        <f>'Electric lighting'!$C7+'Clear Sky'!D37</f>
        <v>185.27854305399998</v>
      </c>
      <c r="E37" s="23">
        <f>'Electric lighting'!$C7+'Clear Sky'!E37</f>
        <v>231.65812081600001</v>
      </c>
      <c r="F37" s="23">
        <f>'Electric lighting'!$C7+'Clear Sky'!F37</f>
        <v>209.951185412</v>
      </c>
      <c r="G37" s="23">
        <f>'Electric lighting'!$C7+'Clear Sky'!G37</f>
        <v>222.51051907999999</v>
      </c>
      <c r="H37" s="23">
        <f>'Electric lighting'!$C7+'Clear Sky'!H37</f>
        <v>190.85000109999999</v>
      </c>
      <c r="I37" s="23">
        <f>'Electric lighting'!$C7+'Clear Sky'!I37</f>
        <v>193.83120629199999</v>
      </c>
      <c r="J37" s="23">
        <f>'Electric lighting'!$C7+'Clear Sky'!J37</f>
        <v>171.66687811999998</v>
      </c>
      <c r="K37" s="23">
        <f>'Electric lighting'!$C7+'Clear Sky'!K37</f>
        <v>162.19999999999999</v>
      </c>
      <c r="L37" s="23">
        <f>'Electric lighting'!$C7+'Clear Sky'!L37</f>
        <v>269.83295312000001</v>
      </c>
      <c r="M37" s="23">
        <f>'Electric lighting'!$C7+'Clear Sky'!M37</f>
        <v>223.84854872400001</v>
      </c>
      <c r="N37" s="23">
        <f>'Electric lighting'!$C7+'Clear Sky'!N37</f>
        <v>376.19434419999999</v>
      </c>
      <c r="O37" s="23">
        <f>'Electric lighting'!$C7+'Clear Sky'!O37</f>
        <v>582.56330168</v>
      </c>
      <c r="P37" s="23">
        <f>'Electric lighting'!$C7+'Clear Sky'!P37</f>
        <v>431.25602401999998</v>
      </c>
      <c r="Q37" s="23">
        <f>'Electric lighting'!$C7+'Clear Sky'!Q37</f>
        <v>307.47030182000003</v>
      </c>
      <c r="R37" s="23">
        <f>'Electric lighting'!$C7+'Clear Sky'!R37</f>
        <v>268.28829237999997</v>
      </c>
      <c r="S37" s="23">
        <f>'Electric lighting'!$C7+'Clear Sky'!S37</f>
        <v>517.54162622000001</v>
      </c>
      <c r="T37" s="23">
        <f>'Electric lighting'!$C7+'Clear Sky'!T37</f>
        <v>221.13787881799999</v>
      </c>
      <c r="U37" s="23">
        <f>'Electric lighting'!$C7+'Clear Sky'!U37</f>
        <v>188.36429568199998</v>
      </c>
      <c r="V37" s="23">
        <f>'Electric lighting'!$C7+'Clear Sky'!V37</f>
        <v>275.59257300000002</v>
      </c>
      <c r="W37" s="23">
        <f>'Electric lighting'!$C7+'Clear Sky'!W37</f>
        <v>346.41789022</v>
      </c>
      <c r="X37" s="23">
        <f>'Electric lighting'!$C7+'Clear Sky'!X37</f>
        <v>274.01077445999999</v>
      </c>
      <c r="Y37" s="23">
        <f>'Electric lighting'!$C7+'Clear Sky'!Y37</f>
        <v>308.14512281999998</v>
      </c>
      <c r="Z37" s="23">
        <f>'Electric lighting'!$C7+'Clear Sky'!Z37</f>
        <v>455.35374605999999</v>
      </c>
      <c r="AA37" s="23">
        <f>'Electric lighting'!$C7+'Clear Sky'!AA37</f>
        <v>379.80649344</v>
      </c>
      <c r="AB37" s="23">
        <f>'Electric lighting'!$C7+'Clear Sky'!AB37</f>
        <v>385.93241883999997</v>
      </c>
      <c r="AC37" s="23">
        <f>'Electric lighting'!$C7+'Clear Sky'!AC37</f>
        <v>425.54223762000004</v>
      </c>
      <c r="AD37" s="23">
        <f>'Electric lighting'!$C7+'Clear Sky'!AD37</f>
        <v>472.24229647999999</v>
      </c>
      <c r="AE37" s="23">
        <f>'Electric lighting'!$C7+'Clear Sky'!AE37</f>
        <v>456.26778884000004</v>
      </c>
    </row>
    <row r="38" spans="1:33" x14ac:dyDescent="0.3">
      <c r="A38" s="60" t="s">
        <v>20</v>
      </c>
      <c r="B38" s="23">
        <f>'Electric lighting'!$C8+'Clear Sky'!B38</f>
        <v>162.58223335</v>
      </c>
      <c r="C38" s="23">
        <f>'Electric lighting'!$C8+'Clear Sky'!C38</f>
        <v>190.50291146400002</v>
      </c>
      <c r="D38" s="23">
        <f>'Electric lighting'!$C8+'Clear Sky'!D38</f>
        <v>213.41202462800001</v>
      </c>
      <c r="E38" s="23">
        <f>'Electric lighting'!$C8+'Clear Sky'!E38</f>
        <v>212.31948489999999</v>
      </c>
      <c r="F38" s="23">
        <f>'Electric lighting'!$C8+'Clear Sky'!F38</f>
        <v>206.86646020400002</v>
      </c>
      <c r="G38" s="23">
        <f>'Electric lighting'!$C8+'Clear Sky'!G38</f>
        <v>224.65752257</v>
      </c>
      <c r="H38" s="23">
        <f>'Electric lighting'!$C8+'Clear Sky'!H38</f>
        <v>174.28664580399999</v>
      </c>
      <c r="I38" s="23">
        <f>'Electric lighting'!$C8+'Clear Sky'!I38</f>
        <v>174.445006818</v>
      </c>
      <c r="J38" s="23">
        <f>'Electric lighting'!$C8+'Clear Sky'!J38</f>
        <v>158.5924497494</v>
      </c>
      <c r="K38" s="23">
        <f>'Electric lighting'!$C8+'Clear Sky'!K38</f>
        <v>152.5</v>
      </c>
      <c r="L38" s="23">
        <f>'Electric lighting'!$C8+'Clear Sky'!L38</f>
        <v>227.32117239799999</v>
      </c>
      <c r="M38" s="23">
        <f>'Electric lighting'!$C8+'Clear Sky'!M38</f>
        <v>247.39369134</v>
      </c>
      <c r="N38" s="23">
        <f>'Electric lighting'!$C8+'Clear Sky'!N38</f>
        <v>327.25871140000004</v>
      </c>
      <c r="O38" s="23">
        <f>'Electric lighting'!$C8+'Clear Sky'!O38</f>
        <v>467.41794614000003</v>
      </c>
      <c r="P38" s="23">
        <f>'Electric lighting'!$C8+'Clear Sky'!P38</f>
        <v>342.67044550000003</v>
      </c>
      <c r="Q38" s="23">
        <f>'Electric lighting'!$C8+'Clear Sky'!Q38</f>
        <v>287.06990525999998</v>
      </c>
      <c r="R38" s="23">
        <f>'Electric lighting'!$C8+'Clear Sky'!R38</f>
        <v>239.61816827000001</v>
      </c>
      <c r="S38" s="23">
        <f>'Electric lighting'!$C8+'Clear Sky'!S38</f>
        <v>506.05149368000002</v>
      </c>
      <c r="T38" s="23">
        <f>'Electric lighting'!$C8+'Clear Sky'!T38</f>
        <v>199.44387304600002</v>
      </c>
      <c r="U38" s="23">
        <f>'Electric lighting'!$C8+'Clear Sky'!U38</f>
        <v>180.176709942</v>
      </c>
      <c r="V38" s="23">
        <f>'Electric lighting'!$C8+'Clear Sky'!V38</f>
        <v>331.78662444000003</v>
      </c>
      <c r="W38" s="23">
        <f>'Electric lighting'!$C8+'Clear Sky'!W38</f>
        <v>342.04254493999997</v>
      </c>
      <c r="X38" s="23">
        <f>'Electric lighting'!$C8+'Clear Sky'!X38</f>
        <v>247.7136199</v>
      </c>
      <c r="Y38" s="23">
        <f>'Electric lighting'!$C8+'Clear Sky'!Y38</f>
        <v>280.27794512000003</v>
      </c>
      <c r="Z38" s="23">
        <f>'Electric lighting'!$C8+'Clear Sky'!Z38</f>
        <v>327.49168315999998</v>
      </c>
      <c r="AA38" s="23">
        <f>'Electric lighting'!$C8+'Clear Sky'!AA38</f>
        <v>388.73581030000003</v>
      </c>
      <c r="AB38" s="23">
        <f>'Electric lighting'!$C8+'Clear Sky'!AB38</f>
        <v>465.94185446</v>
      </c>
      <c r="AC38" s="23">
        <f>'Electric lighting'!$C8+'Clear Sky'!AC38</f>
        <v>522.36006036000003</v>
      </c>
      <c r="AD38" s="23">
        <f>'Electric lighting'!$C8+'Clear Sky'!AD38</f>
        <v>443.46442746000002</v>
      </c>
      <c r="AE38" s="23">
        <f>'Electric lighting'!$C8+'Clear Sky'!AE38</f>
        <v>358.61868493999998</v>
      </c>
    </row>
    <row r="39" spans="1:33" x14ac:dyDescent="0.3">
      <c r="A39" s="60" t="s">
        <v>21</v>
      </c>
      <c r="B39" s="23">
        <f>'Electric lighting'!$C9+'Clear Sky'!B39</f>
        <v>165.55607240340001</v>
      </c>
      <c r="C39" s="23">
        <f>'Electric lighting'!$C9+'Clear Sky'!C39</f>
        <v>196.14806069600002</v>
      </c>
      <c r="D39" s="23">
        <f>'Electric lighting'!$C9+'Clear Sky'!D39</f>
        <v>196.80465700000002</v>
      </c>
      <c r="E39" s="23">
        <f>'Electric lighting'!$C9+'Clear Sky'!E39</f>
        <v>208.62097198600003</v>
      </c>
      <c r="F39" s="23">
        <f>'Electric lighting'!$C9+'Clear Sky'!F39</f>
        <v>231.11448599400001</v>
      </c>
      <c r="G39" s="23">
        <f>'Electric lighting'!$C9+'Clear Sky'!G39</f>
        <v>214.42736737800001</v>
      </c>
      <c r="H39" s="23">
        <f>'Electric lighting'!$C9+'Clear Sky'!H39</f>
        <v>191.01462035600002</v>
      </c>
      <c r="I39" s="23">
        <f>'Electric lighting'!$C9+'Clear Sky'!I39</f>
        <v>174.61839035200001</v>
      </c>
      <c r="J39" s="23">
        <f>'Electric lighting'!$C9+'Clear Sky'!J39</f>
        <v>166.40103615800001</v>
      </c>
      <c r="K39" s="23">
        <f>'Electric lighting'!$C9+'Clear Sky'!K39</f>
        <v>156.80000000000001</v>
      </c>
      <c r="L39" s="23">
        <f>'Electric lighting'!$C9+'Clear Sky'!L39</f>
        <v>233.11787102800002</v>
      </c>
      <c r="M39" s="23">
        <f>'Electric lighting'!$C9+'Clear Sky'!M39</f>
        <v>250.88970326000003</v>
      </c>
      <c r="N39" s="23">
        <f>'Electric lighting'!$C9+'Clear Sky'!N39</f>
        <v>330.83706054000004</v>
      </c>
      <c r="O39" s="23">
        <f>'Electric lighting'!$C9+'Clear Sky'!O39</f>
        <v>418.94141856000005</v>
      </c>
      <c r="P39" s="23">
        <f>'Electric lighting'!$C9+'Clear Sky'!P39</f>
        <v>397.81345239999996</v>
      </c>
      <c r="Q39" s="23">
        <f>'Electric lighting'!$C9+'Clear Sky'!Q39</f>
        <v>298.58949358000001</v>
      </c>
      <c r="R39" s="23">
        <f>'Electric lighting'!$C9+'Clear Sky'!R39</f>
        <v>291.3756118</v>
      </c>
      <c r="S39" s="23">
        <f>'Electric lighting'!$C9+'Clear Sky'!S39</f>
        <v>448.33707422000003</v>
      </c>
      <c r="T39" s="23">
        <f>'Electric lighting'!$C9+'Clear Sky'!T39</f>
        <v>225.564278016</v>
      </c>
      <c r="U39" s="23">
        <f>'Electric lighting'!$C9+'Clear Sky'!U39</f>
        <v>223.76536827400002</v>
      </c>
      <c r="V39" s="23">
        <f>'Electric lighting'!$C9+'Clear Sky'!V39</f>
        <v>329.76885060000001</v>
      </c>
      <c r="W39" s="23">
        <f>'Electric lighting'!$C9+'Clear Sky'!W39</f>
        <v>371.79307928000003</v>
      </c>
      <c r="X39" s="23">
        <f>'Electric lighting'!$C9+'Clear Sky'!X39</f>
        <v>320.73041588000001</v>
      </c>
      <c r="Y39" s="23">
        <f>'Electric lighting'!$C9+'Clear Sky'!Y39</f>
        <v>316.31192348000002</v>
      </c>
      <c r="Z39" s="23">
        <f>'Electric lighting'!$C9+'Clear Sky'!Z39</f>
        <v>355.72762932000001</v>
      </c>
      <c r="AA39" s="23">
        <f>'Electric lighting'!$C9+'Clear Sky'!AA39</f>
        <v>347.97597408000001</v>
      </c>
      <c r="AB39" s="23">
        <f>'Electric lighting'!$C9+'Clear Sky'!AB39</f>
        <v>423.69677798000004</v>
      </c>
      <c r="AC39" s="23">
        <f>'Electric lighting'!$C9+'Clear Sky'!AC39</f>
        <v>494.27327194000003</v>
      </c>
      <c r="AD39" s="23">
        <f>'Electric lighting'!$C9+'Clear Sky'!AD39</f>
        <v>494.73658864000004</v>
      </c>
      <c r="AE39" s="23">
        <f>'Electric lighting'!$C9+'Clear Sky'!AE39</f>
        <v>440.08233766000006</v>
      </c>
    </row>
    <row r="40" spans="1:33" x14ac:dyDescent="0.3">
      <c r="A40" s="60" t="s">
        <v>22</v>
      </c>
      <c r="B40" s="23">
        <f>'Electric lighting'!$C10+'Clear Sky'!B40</f>
        <v>193.49612631000002</v>
      </c>
      <c r="C40" s="23">
        <f>'Electric lighting'!$C10+'Clear Sky'!C40</f>
        <v>272.73238530000003</v>
      </c>
      <c r="D40" s="23">
        <f>'Electric lighting'!$C10+'Clear Sky'!D40</f>
        <v>348.54974748000001</v>
      </c>
      <c r="E40" s="23">
        <f>'Electric lighting'!$C10+'Clear Sky'!E40</f>
        <v>359.27360426000001</v>
      </c>
      <c r="F40" s="23">
        <f>'Electric lighting'!$C10+'Clear Sky'!F40</f>
        <v>350.16741569999999</v>
      </c>
      <c r="G40" s="23">
        <f>'Electric lighting'!$C10+'Clear Sky'!G40</f>
        <v>334.66519218000002</v>
      </c>
      <c r="H40" s="23">
        <f>'Electric lighting'!$C10+'Clear Sky'!H40</f>
        <v>328.71789053999998</v>
      </c>
      <c r="I40" s="23">
        <f>'Electric lighting'!$C10+'Clear Sky'!I40</f>
        <v>335.29626303999999</v>
      </c>
      <c r="J40" s="23">
        <f>'Electric lighting'!$C10+'Clear Sky'!J40</f>
        <v>190.30767407800002</v>
      </c>
      <c r="K40" s="23">
        <f>'Electric lighting'!$C10+'Clear Sky'!K40</f>
        <v>144.4</v>
      </c>
      <c r="L40" s="23">
        <f>'Electric lighting'!$C10+'Clear Sky'!L40</f>
        <v>302.14026926000003</v>
      </c>
      <c r="M40" s="23">
        <f>'Electric lighting'!$C10+'Clear Sky'!M40</f>
        <v>350.24766957999998</v>
      </c>
      <c r="N40" s="23">
        <f>'Electric lighting'!$C10+'Clear Sky'!N40</f>
        <v>1107.980982</v>
      </c>
      <c r="O40" s="23">
        <f>'Electric lighting'!$C10+'Clear Sky'!O40</f>
        <v>2779.1303514000006</v>
      </c>
      <c r="P40" s="23">
        <f>'Electric lighting'!$C10+'Clear Sky'!P40</f>
        <v>3281.5993506</v>
      </c>
      <c r="Q40" s="23">
        <f>'Electric lighting'!$C10+'Clear Sky'!Q40</f>
        <v>530.25793764000002</v>
      </c>
      <c r="R40" s="23">
        <f>'Electric lighting'!$C10+'Clear Sky'!R40</f>
        <v>651.84809122000001</v>
      </c>
      <c r="S40" s="23">
        <f>'Electric lighting'!$C10+'Clear Sky'!S40</f>
        <v>1170.5617982000001</v>
      </c>
      <c r="T40" s="23">
        <f>'Electric lighting'!$C10+'Clear Sky'!T40</f>
        <v>481.78160498</v>
      </c>
      <c r="U40" s="23">
        <f>'Electric lighting'!$C10+'Clear Sky'!U40</f>
        <v>321.30310231999999</v>
      </c>
      <c r="V40" s="23">
        <f>'Electric lighting'!$C10+'Clear Sky'!V40</f>
        <v>540.35298806000003</v>
      </c>
      <c r="W40" s="23">
        <f>'Electric lighting'!$C10+'Clear Sky'!W40</f>
        <v>545.60164616000009</v>
      </c>
      <c r="X40" s="23">
        <f>'Electric lighting'!$C10+'Clear Sky'!X40</f>
        <v>513.12210382000001</v>
      </c>
      <c r="Y40" s="23">
        <f>'Electric lighting'!$C10+'Clear Sky'!Y40</f>
        <v>531.35594839999999</v>
      </c>
      <c r="Z40" s="23">
        <f>'Electric lighting'!$C10+'Clear Sky'!Z40</f>
        <v>1033.2757610600001</v>
      </c>
      <c r="AA40" s="23">
        <f>'Electric lighting'!$C10+'Clear Sky'!AA40</f>
        <v>1045.023353</v>
      </c>
      <c r="AB40" s="23">
        <f>'Electric lighting'!$C10+'Clear Sky'!AB40</f>
        <v>1214.978607</v>
      </c>
      <c r="AC40" s="23">
        <f>'Electric lighting'!$C10+'Clear Sky'!AC40</f>
        <v>1489.2376368</v>
      </c>
      <c r="AD40" s="23">
        <f>'Electric lighting'!$C10+'Clear Sky'!AD40</f>
        <v>1159.4657482</v>
      </c>
      <c r="AE40" s="23">
        <f>'Electric lighting'!$C10+'Clear Sky'!AE40</f>
        <v>1026.2397784</v>
      </c>
    </row>
    <row r="41" spans="1:33" x14ac:dyDescent="0.3">
      <c r="A41" s="60" t="s">
        <v>23</v>
      </c>
      <c r="B41" s="23">
        <f>'Electric lighting'!$C11+'Clear Sky'!B41</f>
        <v>269.78173553199997</v>
      </c>
      <c r="C41" s="23">
        <f>'Electric lighting'!$C11+'Clear Sky'!C41</f>
        <v>348.05531933999998</v>
      </c>
      <c r="D41" s="23">
        <f>'Electric lighting'!$C11+'Clear Sky'!D41</f>
        <v>348.13439568000001</v>
      </c>
      <c r="E41" s="23">
        <f>'Electric lighting'!$C11+'Clear Sky'!E41</f>
        <v>388.87755142000003</v>
      </c>
      <c r="F41" s="23">
        <f>'Electric lighting'!$C11+'Clear Sky'!F41</f>
        <v>369.99406707999998</v>
      </c>
      <c r="G41" s="23">
        <f>'Electric lighting'!$C11+'Clear Sky'!G41</f>
        <v>401.01617722000003</v>
      </c>
      <c r="H41" s="23">
        <f>'Electric lighting'!$C11+'Clear Sky'!H41</f>
        <v>370.16399516000001</v>
      </c>
      <c r="I41" s="23">
        <f>'Electric lighting'!$C11+'Clear Sky'!I41</f>
        <v>331.30051028999998</v>
      </c>
      <c r="J41" s="23">
        <f>'Electric lighting'!$C11+'Clear Sky'!J41</f>
        <v>258.16738677199999</v>
      </c>
      <c r="K41" s="23">
        <f>'Electric lighting'!$C11+'Clear Sky'!K41</f>
        <v>242.6</v>
      </c>
      <c r="L41" s="23">
        <f>'Electric lighting'!$C11+'Clear Sky'!L41</f>
        <v>396.53464113999996</v>
      </c>
      <c r="M41" s="23">
        <f>'Electric lighting'!$C11+'Clear Sky'!M41</f>
        <v>414.34810393999999</v>
      </c>
      <c r="N41" s="23">
        <f>'Electric lighting'!$C11+'Clear Sky'!N41</f>
        <v>925.96939692000012</v>
      </c>
      <c r="O41" s="23">
        <f>'Electric lighting'!$C11+'Clear Sky'!O41</f>
        <v>1309.7564946</v>
      </c>
      <c r="P41" s="23">
        <f>'Electric lighting'!$C11+'Clear Sky'!P41</f>
        <v>2991.2990132</v>
      </c>
      <c r="Q41" s="23">
        <f>'Electric lighting'!$C11+'Clear Sky'!Q41</f>
        <v>401.46518228000002</v>
      </c>
      <c r="R41" s="23">
        <f>'Electric lighting'!$C11+'Clear Sky'!R41</f>
        <v>731.21813966000002</v>
      </c>
      <c r="S41" s="23">
        <f>'Electric lighting'!$C11+'Clear Sky'!S41</f>
        <v>1247.4093748</v>
      </c>
      <c r="T41" s="23">
        <f>'Electric lighting'!$C11+'Clear Sky'!T41</f>
        <v>503.48018264000007</v>
      </c>
      <c r="U41" s="23">
        <f>'Electric lighting'!$C11+'Clear Sky'!U41</f>
        <v>398.48374158000001</v>
      </c>
      <c r="V41" s="23">
        <f>'Electric lighting'!$C11+'Clear Sky'!V41</f>
        <v>540.33392376000006</v>
      </c>
      <c r="W41" s="23">
        <f>'Electric lighting'!$C11+'Clear Sky'!W41</f>
        <v>525.95878717999994</v>
      </c>
      <c r="X41" s="23">
        <f>'Electric lighting'!$C11+'Clear Sky'!X41</f>
        <v>536.74387604000003</v>
      </c>
      <c r="Y41" s="23">
        <f>'Electric lighting'!$C11+'Clear Sky'!Y41</f>
        <v>571.99018448000004</v>
      </c>
      <c r="Z41" s="23">
        <f>'Electric lighting'!$C11+'Clear Sky'!Z41</f>
        <v>708.77884684000003</v>
      </c>
      <c r="AA41" s="23">
        <f>'Electric lighting'!$C11+'Clear Sky'!AA41</f>
        <v>1016.2257545800001</v>
      </c>
      <c r="AB41" s="23">
        <f>'Electric lighting'!$C11+'Clear Sky'!AB41</f>
        <v>1154.5313602000001</v>
      </c>
      <c r="AC41" s="23">
        <f>'Electric lighting'!$C11+'Clear Sky'!AC41</f>
        <v>1057.1376608600001</v>
      </c>
      <c r="AD41" s="23">
        <f>'Electric lighting'!$C11+'Clear Sky'!AD41</f>
        <v>1199.1873002</v>
      </c>
      <c r="AE41" s="23">
        <f>'Electric lighting'!$C11+'Clear Sky'!AE41</f>
        <v>937.47613664000005</v>
      </c>
    </row>
    <row r="42" spans="1:33" x14ac:dyDescent="0.3">
      <c r="A42" s="60" t="s">
        <v>24</v>
      </c>
      <c r="B42" s="23">
        <f>'Electric lighting'!$C12+'Clear Sky'!B42</f>
        <v>268.41984980000001</v>
      </c>
      <c r="C42" s="23">
        <f>'Electric lighting'!$C12+'Clear Sky'!C42</f>
        <v>269.91292522999998</v>
      </c>
      <c r="D42" s="23">
        <f>'Electric lighting'!$C12+'Clear Sky'!D42</f>
        <v>310.77519367000002</v>
      </c>
      <c r="E42" s="23">
        <f>'Electric lighting'!$C12+'Clear Sky'!E42</f>
        <v>300.49375678399997</v>
      </c>
      <c r="F42" s="23">
        <f>'Electric lighting'!$C12+'Clear Sky'!F42</f>
        <v>269.15510577599997</v>
      </c>
      <c r="G42" s="23">
        <f>'Electric lighting'!$C12+'Clear Sky'!G42</f>
        <v>304.35556262</v>
      </c>
      <c r="H42" s="23">
        <f>'Electric lighting'!$C12+'Clear Sky'!H42</f>
        <v>328.13444305999997</v>
      </c>
      <c r="I42" s="23">
        <f>'Electric lighting'!$C12+'Clear Sky'!I42</f>
        <v>289.65580543599998</v>
      </c>
      <c r="J42" s="23">
        <f>'Electric lighting'!$C12+'Clear Sky'!J42</f>
        <v>250.24302532999999</v>
      </c>
      <c r="K42" s="23">
        <f>'Electric lighting'!$C12+'Clear Sky'!K42</f>
        <v>236.1</v>
      </c>
      <c r="L42" s="23">
        <f>'Electric lighting'!$C12+'Clear Sky'!L42</f>
        <v>328.24241441999999</v>
      </c>
      <c r="M42" s="23">
        <f>'Electric lighting'!$C12+'Clear Sky'!M42</f>
        <v>424.60467929999999</v>
      </c>
      <c r="N42" s="23">
        <f>'Electric lighting'!$C12+'Clear Sky'!N42</f>
        <v>668.68607630000008</v>
      </c>
      <c r="O42" s="23">
        <f>'Electric lighting'!$C12+'Clear Sky'!O42</f>
        <v>950.24105336000014</v>
      </c>
      <c r="P42" s="23">
        <f>'Electric lighting'!$C12+'Clear Sky'!P42</f>
        <v>815.51245194000012</v>
      </c>
      <c r="Q42" s="23">
        <f>'Electric lighting'!$C12+'Clear Sky'!Q42</f>
        <v>418.05728515999999</v>
      </c>
      <c r="R42" s="23">
        <f>'Electric lighting'!$C12+'Clear Sky'!R42</f>
        <v>376.44265924000001</v>
      </c>
      <c r="S42" s="23">
        <f>'Electric lighting'!$C12+'Clear Sky'!S42</f>
        <v>750.19566684000006</v>
      </c>
      <c r="T42" s="23">
        <f>'Electric lighting'!$C12+'Clear Sky'!T42</f>
        <v>354.95771730000001</v>
      </c>
      <c r="U42" s="23">
        <f>'Electric lighting'!$C12+'Clear Sky'!U42</f>
        <v>299.097339272</v>
      </c>
      <c r="V42" s="23">
        <f>'Electric lighting'!$C12+'Clear Sky'!V42</f>
        <v>470.46904708</v>
      </c>
      <c r="W42" s="23">
        <f>'Electric lighting'!$C12+'Clear Sky'!W42</f>
        <v>507.63556094</v>
      </c>
      <c r="X42" s="23">
        <f>'Electric lighting'!$C12+'Clear Sky'!X42</f>
        <v>411.12338616</v>
      </c>
      <c r="Y42" s="23">
        <f>'Electric lighting'!$C12+'Clear Sky'!Y42</f>
        <v>435.02744816000001</v>
      </c>
      <c r="Z42" s="23">
        <f>'Electric lighting'!$C12+'Clear Sky'!Z42</f>
        <v>599.92507727999998</v>
      </c>
      <c r="AA42" s="23">
        <f>'Electric lighting'!$C12+'Clear Sky'!AA42</f>
        <v>616.73418904000005</v>
      </c>
      <c r="AB42" s="23">
        <f>'Electric lighting'!$C12+'Clear Sky'!AB42</f>
        <v>769.87888199999998</v>
      </c>
      <c r="AC42" s="23">
        <f>'Electric lighting'!$C12+'Clear Sky'!AC42</f>
        <v>798.87553276000006</v>
      </c>
      <c r="AD42" s="23">
        <f>'Electric lighting'!$C12+'Clear Sky'!AD42</f>
        <v>906.97026272000005</v>
      </c>
      <c r="AE42" s="23">
        <f>'Electric lighting'!$C12+'Clear Sky'!AE42</f>
        <v>766.17551870000011</v>
      </c>
    </row>
    <row r="43" spans="1:33" x14ac:dyDescent="0.3">
      <c r="A43" s="60" t="s">
        <v>25</v>
      </c>
      <c r="B43" s="23">
        <f>'Electric lighting'!$C13+'Clear Sky'!B43</f>
        <v>304.53971173539998</v>
      </c>
      <c r="C43" s="23">
        <f>'Electric lighting'!$C13+'Clear Sky'!C43</f>
        <v>366.56662851800002</v>
      </c>
      <c r="D43" s="23">
        <f>'Electric lighting'!$C13+'Clear Sky'!D43</f>
        <v>340.51743284199995</v>
      </c>
      <c r="E43" s="23">
        <f>'Electric lighting'!$C13+'Clear Sky'!E43</f>
        <v>347.78536370799998</v>
      </c>
      <c r="F43" s="23">
        <f>'Electric lighting'!$C13+'Clear Sky'!F43</f>
        <v>322.72441394800001</v>
      </c>
      <c r="G43" s="23">
        <f>'Electric lighting'!$C13+'Clear Sky'!G43</f>
        <v>351.07921482799998</v>
      </c>
      <c r="H43" s="23">
        <f>'Electric lighting'!$C13+'Clear Sky'!H43</f>
        <v>324.37813300799996</v>
      </c>
      <c r="I43" s="23">
        <f>'Electric lighting'!$C13+'Clear Sky'!I43</f>
        <v>356.53352575999997</v>
      </c>
      <c r="J43" s="23">
        <f>'Electric lighting'!$C13+'Clear Sky'!J43</f>
        <v>302.50746247859996</v>
      </c>
      <c r="K43" s="23">
        <f>'Electric lighting'!$C13+'Clear Sky'!K43</f>
        <v>296.39999999999998</v>
      </c>
      <c r="L43" s="23">
        <f>'Electric lighting'!$C13+'Clear Sky'!L43</f>
        <v>366.24637386999996</v>
      </c>
      <c r="M43" s="23">
        <f>'Electric lighting'!$C13+'Clear Sky'!M43</f>
        <v>419.42032119999999</v>
      </c>
      <c r="N43" s="23">
        <f>'Electric lighting'!$C13+'Clear Sky'!N43</f>
        <v>468.51196379999999</v>
      </c>
      <c r="O43" s="23">
        <f>'Electric lighting'!$C13+'Clear Sky'!O43</f>
        <v>849.09062730000005</v>
      </c>
      <c r="P43" s="23">
        <f>'Electric lighting'!$C13+'Clear Sky'!P43</f>
        <v>688.54790342000001</v>
      </c>
      <c r="Q43" s="23">
        <f>'Electric lighting'!$C13+'Clear Sky'!Q43</f>
        <v>518.69690700000001</v>
      </c>
      <c r="R43" s="23">
        <f>'Electric lighting'!$C13+'Clear Sky'!R43</f>
        <v>375.43912067799999</v>
      </c>
      <c r="S43" s="23">
        <f>'Electric lighting'!$C13+'Clear Sky'!S43</f>
        <v>731.97467282000002</v>
      </c>
      <c r="T43" s="23">
        <f>'Electric lighting'!$C13+'Clear Sky'!T43</f>
        <v>355.23440022599999</v>
      </c>
      <c r="U43" s="23">
        <f>'Electric lighting'!$C13+'Clear Sky'!U43</f>
        <v>333.671967096</v>
      </c>
      <c r="V43" s="23">
        <f>'Electric lighting'!$C13+'Clear Sky'!V43</f>
        <v>574.57027419999997</v>
      </c>
      <c r="W43" s="23">
        <f>'Electric lighting'!$C13+'Clear Sky'!W43</f>
        <v>495.95697916</v>
      </c>
      <c r="X43" s="23">
        <f>'Electric lighting'!$C13+'Clear Sky'!X43</f>
        <v>417.38453569999996</v>
      </c>
      <c r="Y43" s="23">
        <f>'Electric lighting'!$C13+'Clear Sky'!Y43</f>
        <v>459.62325781999999</v>
      </c>
      <c r="Z43" s="23">
        <f>'Electric lighting'!$C13+'Clear Sky'!Z43</f>
        <v>634.86231496000005</v>
      </c>
      <c r="AA43" s="23">
        <f>'Electric lighting'!$C13+'Clear Sky'!AA43</f>
        <v>615.04957039999999</v>
      </c>
      <c r="AB43" s="23">
        <f>'Electric lighting'!$C13+'Clear Sky'!AB43</f>
        <v>748.75226273999999</v>
      </c>
      <c r="AC43" s="23">
        <f>'Electric lighting'!$C13+'Clear Sky'!AC43</f>
        <v>624.47315127999991</v>
      </c>
      <c r="AD43" s="23">
        <f>'Electric lighting'!$C13+'Clear Sky'!AD43</f>
        <v>629.14436187999991</v>
      </c>
      <c r="AE43" s="23">
        <f>'Electric lighting'!$C13+'Clear Sky'!AE43</f>
        <v>596.53664884</v>
      </c>
    </row>
    <row r="44" spans="1:33" x14ac:dyDescent="0.3">
      <c r="A44" s="60" t="s">
        <v>26</v>
      </c>
      <c r="B44" s="23">
        <f>'Electric lighting'!$C14+'Clear Sky'!B44</f>
        <v>294.863313108</v>
      </c>
      <c r="C44" s="23">
        <f>'Electric lighting'!$C14+'Clear Sky'!C44</f>
        <v>312.62986452600001</v>
      </c>
      <c r="D44" s="23">
        <f>'Electric lighting'!$C14+'Clear Sky'!D44</f>
        <v>309.757128884</v>
      </c>
      <c r="E44" s="23">
        <f>'Electric lighting'!$C14+'Clear Sky'!E44</f>
        <v>323.751467144</v>
      </c>
      <c r="F44" s="23">
        <f>'Electric lighting'!$C14+'Clear Sky'!F44</f>
        <v>354.07388301599997</v>
      </c>
      <c r="G44" s="23">
        <f>'Electric lighting'!$C14+'Clear Sky'!G44</f>
        <v>343.84256404399997</v>
      </c>
      <c r="H44" s="23">
        <f>'Electric lighting'!$C14+'Clear Sky'!H44</f>
        <v>324.088479092</v>
      </c>
      <c r="I44" s="23">
        <f>'Electric lighting'!$C14+'Clear Sky'!I44</f>
        <v>327.25966677600002</v>
      </c>
      <c r="J44" s="23">
        <f>'Electric lighting'!$C14+'Clear Sky'!J44</f>
        <v>292.43866495060001</v>
      </c>
      <c r="K44" s="23">
        <f>'Electric lighting'!$C14+'Clear Sky'!K44</f>
        <v>284.2</v>
      </c>
      <c r="L44" s="23">
        <f>'Electric lighting'!$C14+'Clear Sky'!L44</f>
        <v>384.07097176000002</v>
      </c>
      <c r="M44" s="23">
        <f>'Electric lighting'!$C14+'Clear Sky'!M44</f>
        <v>350.95372810399999</v>
      </c>
      <c r="N44" s="23">
        <f>'Electric lighting'!$C14+'Clear Sky'!N44</f>
        <v>437.84922355999998</v>
      </c>
      <c r="O44" s="23">
        <f>'Electric lighting'!$C14+'Clear Sky'!O44</f>
        <v>501.22125605999997</v>
      </c>
      <c r="P44" s="23">
        <f>'Electric lighting'!$C14+'Clear Sky'!P44</f>
        <v>602.04395188000001</v>
      </c>
      <c r="Q44" s="23">
        <f>'Electric lighting'!$C14+'Clear Sky'!Q44</f>
        <v>458.35173481999999</v>
      </c>
      <c r="R44" s="23">
        <f>'Electric lighting'!$C14+'Clear Sky'!R44</f>
        <v>381.27413309999997</v>
      </c>
      <c r="S44" s="23">
        <f>'Electric lighting'!$C14+'Clear Sky'!S44</f>
        <v>699.22986070000002</v>
      </c>
      <c r="T44" s="23">
        <f>'Electric lighting'!$C14+'Clear Sky'!T44</f>
        <v>356.83551323</v>
      </c>
      <c r="U44" s="23">
        <f>'Electric lighting'!$C14+'Clear Sky'!U44</f>
        <v>328.42534985399999</v>
      </c>
      <c r="V44" s="23">
        <f>'Electric lighting'!$C14+'Clear Sky'!V44</f>
        <v>467.75439172</v>
      </c>
      <c r="W44" s="23">
        <f>'Electric lighting'!$C14+'Clear Sky'!W44</f>
        <v>528.68801062</v>
      </c>
      <c r="X44" s="23">
        <f>'Electric lighting'!$C14+'Clear Sky'!X44</f>
        <v>458.92583086000002</v>
      </c>
      <c r="Y44" s="23">
        <f>'Electric lighting'!$C14+'Clear Sky'!Y44</f>
        <v>390.63974278000001</v>
      </c>
      <c r="Z44" s="23">
        <f>'Electric lighting'!$C14+'Clear Sky'!Z44</f>
        <v>552.53192749999994</v>
      </c>
      <c r="AA44" s="23">
        <f>'Electric lighting'!$C14+'Clear Sky'!AA44</f>
        <v>548.75265816000001</v>
      </c>
      <c r="AB44" s="23">
        <f>'Electric lighting'!$C14+'Clear Sky'!AB44</f>
        <v>572.33262491999994</v>
      </c>
      <c r="AC44" s="23">
        <f>'Electric lighting'!$C14+'Clear Sky'!AC44</f>
        <v>629.40255391999995</v>
      </c>
      <c r="AD44" s="23">
        <f>'Electric lighting'!$C14+'Clear Sky'!AD44</f>
        <v>653.60326542000007</v>
      </c>
      <c r="AE44" s="23">
        <f>'Electric lighting'!$C14+'Clear Sky'!AE44</f>
        <v>533.23268095999993</v>
      </c>
    </row>
    <row r="45" spans="1:33" x14ac:dyDescent="0.3">
      <c r="A45" s="60" t="s">
        <v>27</v>
      </c>
      <c r="B45" s="23">
        <f>'Electric lighting'!$C15+'Clear Sky'!B45</f>
        <v>277.23904170920002</v>
      </c>
      <c r="C45" s="23">
        <f>'Electric lighting'!$C15+'Clear Sky'!C45</f>
        <v>299.837425618</v>
      </c>
      <c r="D45" s="23">
        <f>'Electric lighting'!$C15+'Clear Sky'!D45</f>
        <v>325.34004345800003</v>
      </c>
      <c r="E45" s="23">
        <f>'Electric lighting'!$C15+'Clear Sky'!E45</f>
        <v>340.70395131800001</v>
      </c>
      <c r="F45" s="23">
        <f>'Electric lighting'!$C15+'Clear Sky'!F45</f>
        <v>325.44260719200003</v>
      </c>
      <c r="G45" s="23">
        <f>'Electric lighting'!$C15+'Clear Sky'!G45</f>
        <v>312.66099020400003</v>
      </c>
      <c r="H45" s="23">
        <f>'Electric lighting'!$C15+'Clear Sky'!H45</f>
        <v>309.89926940999999</v>
      </c>
      <c r="I45" s="23">
        <f>'Electric lighting'!$C15+'Clear Sky'!I45</f>
        <v>294.56720042000001</v>
      </c>
      <c r="J45" s="23">
        <f>'Electric lighting'!$C15+'Clear Sky'!J45</f>
        <v>277.8994007064</v>
      </c>
      <c r="K45" s="23">
        <f>'Electric lighting'!$C15+'Clear Sky'!K45</f>
        <v>269.3</v>
      </c>
      <c r="L45" s="23">
        <f>'Electric lighting'!$C15+'Clear Sky'!L45</f>
        <v>380.51521095999999</v>
      </c>
      <c r="M45" s="23">
        <f>'Electric lighting'!$C15+'Clear Sky'!M45</f>
        <v>343.300943324</v>
      </c>
      <c r="N45" s="23">
        <f>'Electric lighting'!$C15+'Clear Sky'!N45</f>
        <v>421.92847754000002</v>
      </c>
      <c r="O45" s="23">
        <f>'Electric lighting'!$C15+'Clear Sky'!O45</f>
        <v>636.33822162000001</v>
      </c>
      <c r="P45" s="23">
        <f>'Electric lighting'!$C15+'Clear Sky'!P45</f>
        <v>720.55189689999997</v>
      </c>
      <c r="Q45" s="23">
        <f>'Electric lighting'!$C15+'Clear Sky'!Q45</f>
        <v>453.44941174000002</v>
      </c>
      <c r="R45" s="23">
        <f>'Electric lighting'!$C15+'Clear Sky'!R45</f>
        <v>387.42574032000005</v>
      </c>
      <c r="S45" s="23">
        <f>'Electric lighting'!$C15+'Clear Sky'!S45</f>
        <v>669.66740436000009</v>
      </c>
      <c r="T45" s="23">
        <f>'Electric lighting'!$C15+'Clear Sky'!T45</f>
        <v>341.19286592600002</v>
      </c>
      <c r="U45" s="23">
        <f>'Electric lighting'!$C15+'Clear Sky'!U45</f>
        <v>314.54996363999999</v>
      </c>
      <c r="V45" s="23">
        <f>'Electric lighting'!$C15+'Clear Sky'!V45</f>
        <v>460.25278496000004</v>
      </c>
      <c r="W45" s="23">
        <f>'Electric lighting'!$C15+'Clear Sky'!W45</f>
        <v>539.02930516000004</v>
      </c>
      <c r="X45" s="23">
        <f>'Electric lighting'!$C15+'Clear Sky'!X45</f>
        <v>401.22496926000002</v>
      </c>
      <c r="Y45" s="23">
        <f>'Electric lighting'!$C15+'Clear Sky'!Y45</f>
        <v>405.00831470000003</v>
      </c>
      <c r="Z45" s="23">
        <f>'Electric lighting'!$C15+'Clear Sky'!Z45</f>
        <v>530.67601755999999</v>
      </c>
      <c r="AA45" s="23">
        <f>'Electric lighting'!$C15+'Clear Sky'!AA45</f>
        <v>514.23266783999998</v>
      </c>
      <c r="AB45" s="23">
        <f>'Electric lighting'!$C15+'Clear Sky'!AB45</f>
        <v>576.51022220000004</v>
      </c>
      <c r="AC45" s="23">
        <f>'Electric lighting'!$C15+'Clear Sky'!AC45</f>
        <v>562.43735107999998</v>
      </c>
      <c r="AD45" s="23">
        <f>'Electric lighting'!$C15+'Clear Sky'!AD45</f>
        <v>552.24927500000001</v>
      </c>
      <c r="AE45" s="23">
        <f>'Electric lighting'!$C15+'Clear Sky'!AE45</f>
        <v>571.39607539999997</v>
      </c>
    </row>
    <row r="46" spans="1:33" x14ac:dyDescent="0.3">
      <c r="A46" s="60" t="s">
        <v>28</v>
      </c>
      <c r="B46" s="23">
        <f>'Electric lighting'!$C16+'Clear Sky'!B46</f>
        <v>189.21194103000002</v>
      </c>
      <c r="C46" s="23">
        <f>'Electric lighting'!$C16+'Clear Sky'!C46</f>
        <v>210.156881242</v>
      </c>
      <c r="D46" s="23">
        <f>'Electric lighting'!$C16+'Clear Sky'!D46</f>
        <v>222.79456661</v>
      </c>
      <c r="E46" s="23">
        <f>'Electric lighting'!$C16+'Clear Sky'!E46</f>
        <v>211.77741179</v>
      </c>
      <c r="F46" s="23">
        <f>'Electric lighting'!$C16+'Clear Sky'!F46</f>
        <v>223.737921078</v>
      </c>
      <c r="G46" s="23">
        <f>'Electric lighting'!$C16+'Clear Sky'!G46</f>
        <v>264.00199013999998</v>
      </c>
      <c r="H46" s="23">
        <f>'Electric lighting'!$C16+'Clear Sky'!H46</f>
        <v>209.98034082200002</v>
      </c>
      <c r="I46" s="23">
        <f>'Electric lighting'!$C16+'Clear Sky'!I46</f>
        <v>219.90758273400002</v>
      </c>
      <c r="J46" s="23">
        <f>'Electric lighting'!$C16+'Clear Sky'!J46</f>
        <v>189.456162826</v>
      </c>
      <c r="K46" s="23">
        <f>'Electric lighting'!$C16+'Clear Sky'!K46</f>
        <v>179.9</v>
      </c>
      <c r="L46" s="23">
        <f>'Electric lighting'!$C16+'Clear Sky'!L46</f>
        <v>243.51469632000001</v>
      </c>
      <c r="M46" s="23">
        <f>'Electric lighting'!$C16+'Clear Sky'!M46</f>
        <v>247.00781438199999</v>
      </c>
      <c r="N46" s="23">
        <f>'Electric lighting'!$C16+'Clear Sky'!N46</f>
        <v>337.87369392000005</v>
      </c>
      <c r="O46" s="23">
        <f>'Electric lighting'!$C16+'Clear Sky'!O46</f>
        <v>523.02283712000008</v>
      </c>
      <c r="P46" s="23">
        <f>'Electric lighting'!$C16+'Clear Sky'!P46</f>
        <v>395.82523806</v>
      </c>
      <c r="Q46" s="23">
        <f>'Electric lighting'!$C16+'Clear Sky'!Q46</f>
        <v>314.5032387</v>
      </c>
      <c r="R46" s="23">
        <f>'Electric lighting'!$C16+'Clear Sky'!R46</f>
        <v>238.15366467200002</v>
      </c>
      <c r="S46" s="23">
        <f>'Electric lighting'!$C16+'Clear Sky'!S46</f>
        <v>494.79521055999999</v>
      </c>
      <c r="T46" s="23">
        <f>'Electric lighting'!$C16+'Clear Sky'!T46</f>
        <v>235.89762484400001</v>
      </c>
      <c r="U46" s="23">
        <f>'Electric lighting'!$C16+'Clear Sky'!U46</f>
        <v>214.91019355400002</v>
      </c>
      <c r="V46" s="23">
        <f>'Electric lighting'!$C16+'Clear Sky'!V46</f>
        <v>381.93869000000007</v>
      </c>
      <c r="W46" s="23">
        <f>'Electric lighting'!$C16+'Clear Sky'!W46</f>
        <v>362.88219786000002</v>
      </c>
      <c r="X46" s="23">
        <f>'Electric lighting'!$C16+'Clear Sky'!X46</f>
        <v>262.70780121600001</v>
      </c>
      <c r="Y46" s="23">
        <f>'Electric lighting'!$C16+'Clear Sky'!Y46</f>
        <v>290.18649421999999</v>
      </c>
      <c r="Z46" s="23">
        <f>'Electric lighting'!$C16+'Clear Sky'!Z46</f>
        <v>367.45657844000004</v>
      </c>
      <c r="AA46" s="23">
        <f>'Electric lighting'!$C16+'Clear Sky'!AA46</f>
        <v>401.73150696000005</v>
      </c>
      <c r="AB46" s="23">
        <f>'Electric lighting'!$C16+'Clear Sky'!AB46</f>
        <v>410.74784016000001</v>
      </c>
      <c r="AC46" s="23">
        <f>'Electric lighting'!$C16+'Clear Sky'!AC46</f>
        <v>451.64706523999996</v>
      </c>
      <c r="AD46" s="23">
        <f>'Electric lighting'!$C16+'Clear Sky'!AD46</f>
        <v>496.73398487999998</v>
      </c>
      <c r="AE46" s="23">
        <f>'Electric lighting'!$C16+'Clear Sky'!AE46</f>
        <v>409.39756410000001</v>
      </c>
    </row>
    <row r="47" spans="1:33" x14ac:dyDescent="0.3">
      <c r="A47" s="60" t="s">
        <v>29</v>
      </c>
      <c r="B47" s="23">
        <f>'Electric lighting'!$C17+'Clear Sky'!B47</f>
        <v>329.418463632</v>
      </c>
      <c r="C47" s="23">
        <f>'Electric lighting'!$C17+'Clear Sky'!C47</f>
        <v>466.36297793999995</v>
      </c>
      <c r="D47" s="23">
        <f>'Electric lighting'!$C17+'Clear Sky'!D47</f>
        <v>530.62169805999997</v>
      </c>
      <c r="E47" s="23">
        <f>'Electric lighting'!$C17+'Clear Sky'!E47</f>
        <v>511.55044138000005</v>
      </c>
      <c r="F47" s="23">
        <f>'Electric lighting'!$C17+'Clear Sky'!F47</f>
        <v>533.68058466000002</v>
      </c>
      <c r="G47" s="23">
        <f>'Electric lighting'!$C17+'Clear Sky'!G47</f>
        <v>521.56650604000004</v>
      </c>
      <c r="H47" s="23">
        <f>'Electric lighting'!$C17+'Clear Sky'!H47</f>
        <v>436.09141368000002</v>
      </c>
      <c r="I47" s="23">
        <f>'Electric lighting'!$C17+'Clear Sky'!I47</f>
        <v>418.89978257999996</v>
      </c>
      <c r="J47" s="23">
        <f>'Electric lighting'!$C17+'Clear Sky'!J47</f>
        <v>330.17166350600002</v>
      </c>
      <c r="K47" s="23">
        <f>'Electric lighting'!$C17+'Clear Sky'!K47</f>
        <v>288.7</v>
      </c>
      <c r="L47" s="23">
        <f>'Electric lighting'!$C17+'Clear Sky'!L47</f>
        <v>580.52584325999999</v>
      </c>
      <c r="M47" s="23">
        <f>'Electric lighting'!$C17+'Clear Sky'!M47</f>
        <v>564.68376358</v>
      </c>
      <c r="N47" s="23">
        <f>'Electric lighting'!$C17+'Clear Sky'!N47</f>
        <v>739.70959540000001</v>
      </c>
      <c r="O47" s="23">
        <f>'Electric lighting'!$C17+'Clear Sky'!O47</f>
        <v>1672.5776168000002</v>
      </c>
      <c r="P47" s="23">
        <f>'Electric lighting'!$C17+'Clear Sky'!P47</f>
        <v>1777.2998722000002</v>
      </c>
      <c r="Q47" s="23">
        <f>'Electric lighting'!$C17+'Clear Sky'!Q47</f>
        <v>737.03558322000003</v>
      </c>
      <c r="R47" s="23">
        <f>'Electric lighting'!$C17+'Clear Sky'!R47</f>
        <v>875.70079143999988</v>
      </c>
      <c r="S47" s="23">
        <f>'Electric lighting'!$C17+'Clear Sky'!S47</f>
        <v>1045.11963068</v>
      </c>
      <c r="T47" s="23">
        <f>'Electric lighting'!$C17+'Clear Sky'!T47</f>
        <v>739.10461157999998</v>
      </c>
      <c r="U47" s="23">
        <f>'Electric lighting'!$C17+'Clear Sky'!U47</f>
        <v>517.85634923999999</v>
      </c>
      <c r="V47" s="23">
        <f>'Electric lighting'!$C17+'Clear Sky'!V47</f>
        <v>912.35108988000002</v>
      </c>
      <c r="W47" s="23">
        <f>'Electric lighting'!$C17+'Clear Sky'!W47</f>
        <v>687.44701873999998</v>
      </c>
      <c r="X47" s="23">
        <f>'Electric lighting'!$C17+'Clear Sky'!X47</f>
        <v>677.37198650000005</v>
      </c>
      <c r="Y47" s="23">
        <f>'Electric lighting'!$C17+'Clear Sky'!Y47</f>
        <v>777.48444454000003</v>
      </c>
      <c r="Z47" s="23">
        <f>'Electric lighting'!$C17+'Clear Sky'!Z47</f>
        <v>1094.4475059200001</v>
      </c>
      <c r="AA47" s="23">
        <f>'Electric lighting'!$C17+'Clear Sky'!AA47</f>
        <v>1060.71723494</v>
      </c>
      <c r="AB47" s="23">
        <f>'Electric lighting'!$C17+'Clear Sky'!AB47</f>
        <v>1279.2810684000001</v>
      </c>
      <c r="AC47" s="23">
        <f>'Electric lighting'!$C17+'Clear Sky'!AC47</f>
        <v>1278.2892173999999</v>
      </c>
      <c r="AD47" s="23">
        <f>'Electric lighting'!$C17+'Clear Sky'!AD47</f>
        <v>1302.7123027999999</v>
      </c>
      <c r="AE47" s="23">
        <f>'Electric lighting'!$C17+'Clear Sky'!AE47</f>
        <v>1092.9722294599999</v>
      </c>
    </row>
    <row r="48" spans="1:33" x14ac:dyDescent="0.3">
      <c r="A48" s="60" t="s">
        <v>30</v>
      </c>
      <c r="B48" s="23">
        <f>'Electric lighting'!$C18+'Clear Sky'!B48</f>
        <v>393.25818569199998</v>
      </c>
      <c r="C48" s="23">
        <f>'Electric lighting'!$C18+'Clear Sky'!C48</f>
        <v>439.83038182400003</v>
      </c>
      <c r="D48" s="23">
        <f>'Electric lighting'!$C18+'Clear Sky'!D48</f>
        <v>596.17039298000009</v>
      </c>
      <c r="E48" s="23">
        <f>'Electric lighting'!$C18+'Clear Sky'!E48</f>
        <v>492.80176510000001</v>
      </c>
      <c r="F48" s="23">
        <f>'Electric lighting'!$C18+'Clear Sky'!F48</f>
        <v>571.25527701999999</v>
      </c>
      <c r="G48" s="23">
        <f>'Electric lighting'!$C18+'Clear Sky'!G48</f>
        <v>553.04027308000002</v>
      </c>
      <c r="H48" s="23">
        <f>'Electric lighting'!$C18+'Clear Sky'!H48</f>
        <v>486.83018802000004</v>
      </c>
      <c r="I48" s="23">
        <f>'Electric lighting'!$C18+'Clear Sky'!I48</f>
        <v>519.74442378000003</v>
      </c>
      <c r="J48" s="23">
        <f>'Electric lighting'!$C18+'Clear Sky'!J48</f>
        <v>404.69140162600002</v>
      </c>
      <c r="K48" s="23">
        <f>'Electric lighting'!$C18+'Clear Sky'!K48</f>
        <v>365.8</v>
      </c>
      <c r="L48" s="23">
        <f>'Electric lighting'!$C18+'Clear Sky'!L48</f>
        <v>559.13974912000003</v>
      </c>
      <c r="M48" s="23">
        <f>'Electric lighting'!$C18+'Clear Sky'!M48</f>
        <v>622.62437255999998</v>
      </c>
      <c r="N48" s="23">
        <f>'Electric lighting'!$C18+'Clear Sky'!N48</f>
        <v>935.52147890000015</v>
      </c>
      <c r="O48" s="23">
        <f>'Electric lighting'!$C18+'Clear Sky'!O48</f>
        <v>1222.0647871400001</v>
      </c>
      <c r="P48" s="23">
        <f>'Electric lighting'!$C18+'Clear Sky'!P48</f>
        <v>1484.7238704000001</v>
      </c>
      <c r="Q48" s="23">
        <f>'Electric lighting'!$C18+'Clear Sky'!Q48</f>
        <v>736.37056988000006</v>
      </c>
      <c r="R48" s="23">
        <f>'Electric lighting'!$C18+'Clear Sky'!R48</f>
        <v>633.00456882000003</v>
      </c>
      <c r="S48" s="23">
        <f>'Electric lighting'!$C18+'Clear Sky'!S48</f>
        <v>987.89103053999997</v>
      </c>
      <c r="T48" s="23">
        <f>'Electric lighting'!$C18+'Clear Sky'!T48</f>
        <v>774.99234202000002</v>
      </c>
      <c r="U48" s="23">
        <f>'Electric lighting'!$C18+'Clear Sky'!U48</f>
        <v>501.22353118000001</v>
      </c>
      <c r="V48" s="23">
        <f>'Electric lighting'!$C18+'Clear Sky'!V48</f>
        <v>748.21055342</v>
      </c>
      <c r="W48" s="23">
        <f>'Electric lighting'!$C18+'Clear Sky'!W48</f>
        <v>741.89196435999997</v>
      </c>
      <c r="X48" s="23">
        <f>'Electric lighting'!$C18+'Clear Sky'!X48</f>
        <v>655.77067428000009</v>
      </c>
      <c r="Y48" s="23">
        <f>'Electric lighting'!$C18+'Clear Sky'!Y48</f>
        <v>668.20622131999994</v>
      </c>
      <c r="Z48" s="23">
        <f>'Electric lighting'!$C18+'Clear Sky'!Z48</f>
        <v>1036.3812219400002</v>
      </c>
      <c r="AA48" s="23">
        <f>'Electric lighting'!$C18+'Clear Sky'!AA48</f>
        <v>925.22280464000005</v>
      </c>
      <c r="AB48" s="23">
        <f>'Electric lighting'!$C18+'Clear Sky'!AB48</f>
        <v>1031.28727448</v>
      </c>
      <c r="AC48" s="23">
        <f>'Electric lighting'!$C18+'Clear Sky'!AC48</f>
        <v>1069.17516746</v>
      </c>
      <c r="AD48" s="23">
        <f>'Electric lighting'!$C18+'Clear Sky'!AD48</f>
        <v>1201.6866422200001</v>
      </c>
      <c r="AE48" s="23">
        <f>'Electric lighting'!$C18+'Clear Sky'!AE48</f>
        <v>941.27475817999994</v>
      </c>
    </row>
    <row r="49" spans="1:31" x14ac:dyDescent="0.3">
      <c r="A49" s="60" t="s">
        <v>31</v>
      </c>
      <c r="B49" s="23">
        <f>'Electric lighting'!$C19+'Clear Sky'!B49</f>
        <v>420.799015166</v>
      </c>
      <c r="C49" s="23">
        <f>'Electric lighting'!$C19+'Clear Sky'!C49</f>
        <v>447.82072301199997</v>
      </c>
      <c r="D49" s="23">
        <f>'Electric lighting'!$C19+'Clear Sky'!D49</f>
        <v>446.37658795599998</v>
      </c>
      <c r="E49" s="23">
        <f>'Electric lighting'!$C19+'Clear Sky'!E49</f>
        <v>473.59799752800001</v>
      </c>
      <c r="F49" s="23">
        <f>'Electric lighting'!$C19+'Clear Sky'!F49</f>
        <v>479.40896721000001</v>
      </c>
      <c r="G49" s="23">
        <f>'Electric lighting'!$C19+'Clear Sky'!G49</f>
        <v>486.50596455799996</v>
      </c>
      <c r="H49" s="23">
        <f>'Electric lighting'!$C19+'Clear Sky'!H49</f>
        <v>460.49966756999999</v>
      </c>
      <c r="I49" s="23">
        <f>'Electric lighting'!$C19+'Clear Sky'!I49</f>
        <v>437.24958411199998</v>
      </c>
      <c r="J49" s="23">
        <f>'Electric lighting'!$C19+'Clear Sky'!J49</f>
        <v>416.13515060399999</v>
      </c>
      <c r="K49" s="23">
        <f>'Electric lighting'!$C19+'Clear Sky'!K49</f>
        <v>408.7</v>
      </c>
      <c r="L49" s="23">
        <f>'Electric lighting'!$C19+'Clear Sky'!L49</f>
        <v>513.66365109999992</v>
      </c>
      <c r="M49" s="23">
        <f>'Electric lighting'!$C19+'Clear Sky'!M49</f>
        <v>474.23947602999999</v>
      </c>
      <c r="N49" s="23">
        <f>'Electric lighting'!$C19+'Clear Sky'!N49</f>
        <v>567.90340800000001</v>
      </c>
      <c r="O49" s="23">
        <f>'Electric lighting'!$C19+'Clear Sky'!O49</f>
        <v>964.31346273999998</v>
      </c>
      <c r="P49" s="23">
        <f>'Electric lighting'!$C19+'Clear Sky'!P49</f>
        <v>898.3374364</v>
      </c>
      <c r="Q49" s="23">
        <f>'Electric lighting'!$C19+'Clear Sky'!Q49</f>
        <v>599.23167854000008</v>
      </c>
      <c r="R49" s="23">
        <f>'Electric lighting'!$C19+'Clear Sky'!R49</f>
        <v>490.29583175799996</v>
      </c>
      <c r="S49" s="23">
        <f>'Electric lighting'!$C19+'Clear Sky'!S49</f>
        <v>869.67575048000003</v>
      </c>
      <c r="T49" s="23">
        <f>'Electric lighting'!$C19+'Clear Sky'!T49</f>
        <v>491.33606153599999</v>
      </c>
      <c r="U49" s="23">
        <f>'Electric lighting'!$C19+'Clear Sky'!U49</f>
        <v>448.47496423600001</v>
      </c>
      <c r="V49" s="23">
        <f>'Electric lighting'!$C19+'Clear Sky'!V49</f>
        <v>593.04923122000002</v>
      </c>
      <c r="W49" s="23">
        <f>'Electric lighting'!$C19+'Clear Sky'!W49</f>
        <v>599.45604520000006</v>
      </c>
      <c r="X49" s="23">
        <f>'Electric lighting'!$C19+'Clear Sky'!X49</f>
        <v>585.96551290000002</v>
      </c>
      <c r="Y49" s="23">
        <f>'Electric lighting'!$C19+'Clear Sky'!Y49</f>
        <v>569.84227290000001</v>
      </c>
      <c r="Z49" s="23">
        <f>'Electric lighting'!$C19+'Clear Sky'!Z49</f>
        <v>684.37452346000009</v>
      </c>
      <c r="AA49" s="23">
        <f>'Electric lighting'!$C19+'Clear Sky'!AA49</f>
        <v>640.73869542</v>
      </c>
      <c r="AB49" s="23">
        <f>'Electric lighting'!$C19+'Clear Sky'!AB49</f>
        <v>840.82466178000004</v>
      </c>
      <c r="AC49" s="23">
        <f>'Electric lighting'!$C19+'Clear Sky'!AC49</f>
        <v>850.56092482000008</v>
      </c>
      <c r="AD49" s="23">
        <f>'Electric lighting'!$C19+'Clear Sky'!AD49</f>
        <v>867.51061674000005</v>
      </c>
      <c r="AE49" s="23">
        <f>'Electric lighting'!$C19+'Clear Sky'!AE49</f>
        <v>728.36977294000008</v>
      </c>
    </row>
    <row r="50" spans="1:31" x14ac:dyDescent="0.3">
      <c r="A50" s="60" t="s">
        <v>32</v>
      </c>
      <c r="B50" s="23">
        <f>'Electric lighting'!$C20+'Clear Sky'!B50</f>
        <v>383.68504923200004</v>
      </c>
      <c r="C50" s="23">
        <f>'Electric lighting'!$C20+'Clear Sky'!C50</f>
        <v>395.53464331000004</v>
      </c>
      <c r="D50" s="23">
        <f>'Electric lighting'!$C20+'Clear Sky'!D50</f>
        <v>413.39113161</v>
      </c>
      <c r="E50" s="23">
        <f>'Electric lighting'!$C20+'Clear Sky'!E50</f>
        <v>449.45965282600002</v>
      </c>
      <c r="F50" s="23">
        <f>'Electric lighting'!$C20+'Clear Sky'!F50</f>
        <v>398.56497909400002</v>
      </c>
      <c r="G50" s="23">
        <f>'Electric lighting'!$C20+'Clear Sky'!G50</f>
        <v>405.321558686</v>
      </c>
      <c r="H50" s="23">
        <f>'Electric lighting'!$C20+'Clear Sky'!H50</f>
        <v>417.62286616599999</v>
      </c>
      <c r="I50" s="23">
        <f>'Electric lighting'!$C20+'Clear Sky'!I50</f>
        <v>392.37688864</v>
      </c>
      <c r="J50" s="23">
        <f>'Electric lighting'!$C20+'Clear Sky'!J50</f>
        <v>378.31485088800002</v>
      </c>
      <c r="K50" s="23">
        <f>'Electric lighting'!$C20+'Clear Sky'!K50</f>
        <v>368.3</v>
      </c>
      <c r="L50" s="23">
        <f>'Electric lighting'!$C20+'Clear Sky'!L50</f>
        <v>455.775424848</v>
      </c>
      <c r="M50" s="23">
        <f>'Electric lighting'!$C20+'Clear Sky'!M50</f>
        <v>418.64830423000001</v>
      </c>
      <c r="N50" s="23">
        <f>'Electric lighting'!$C20+'Clear Sky'!N50</f>
        <v>532.02217246000009</v>
      </c>
      <c r="O50" s="23">
        <f>'Electric lighting'!$C20+'Clear Sky'!O50</f>
        <v>864.60086352000008</v>
      </c>
      <c r="P50" s="23">
        <f>'Electric lighting'!$C20+'Clear Sky'!P50</f>
        <v>719.63672210000004</v>
      </c>
      <c r="Q50" s="23">
        <f>'Electric lighting'!$C20+'Clear Sky'!Q50</f>
        <v>556.67958831999999</v>
      </c>
      <c r="R50" s="23">
        <f>'Electric lighting'!$C20+'Clear Sky'!R50</f>
        <v>453.74136942600001</v>
      </c>
      <c r="S50" s="23">
        <f>'Electric lighting'!$C20+'Clear Sky'!S50</f>
        <v>760.65025914000012</v>
      </c>
      <c r="T50" s="23">
        <f>'Electric lighting'!$C20+'Clear Sky'!T50</f>
        <v>450.96894207600002</v>
      </c>
      <c r="U50" s="23">
        <f>'Electric lighting'!$C20+'Clear Sky'!U50</f>
        <v>394.567094924</v>
      </c>
      <c r="V50" s="23">
        <f>'Electric lighting'!$C20+'Clear Sky'!V50</f>
        <v>576.78282293999996</v>
      </c>
      <c r="W50" s="23">
        <f>'Electric lighting'!$C20+'Clear Sky'!W50</f>
        <v>550.25683226000001</v>
      </c>
      <c r="X50" s="23">
        <f>'Electric lighting'!$C20+'Clear Sky'!X50</f>
        <v>538.37726526000006</v>
      </c>
      <c r="Y50" s="23">
        <f>'Electric lighting'!$C20+'Clear Sky'!Y50</f>
        <v>480.11222373999999</v>
      </c>
      <c r="Z50" s="23">
        <f>'Electric lighting'!$C20+'Clear Sky'!Z50</f>
        <v>575.12946620000002</v>
      </c>
      <c r="AA50" s="23">
        <f>'Electric lighting'!$C20+'Clear Sky'!AA50</f>
        <v>578.93898925999997</v>
      </c>
      <c r="AB50" s="23">
        <f>'Electric lighting'!$C20+'Clear Sky'!AB50</f>
        <v>658.09078240000008</v>
      </c>
      <c r="AC50" s="23">
        <f>'Electric lighting'!$C20+'Clear Sky'!AC50</f>
        <v>673.76302458000009</v>
      </c>
      <c r="AD50" s="23">
        <f>'Electric lighting'!$C20+'Clear Sky'!AD50</f>
        <v>730.75577941999995</v>
      </c>
      <c r="AE50" s="23">
        <f>'Electric lighting'!$C20+'Clear Sky'!AE50</f>
        <v>653.42373848</v>
      </c>
    </row>
    <row r="51" spans="1:31" x14ac:dyDescent="0.3">
      <c r="A51" s="60" t="s">
        <v>33</v>
      </c>
      <c r="B51" s="23">
        <f>'Electric lighting'!$C21+'Clear Sky'!B51</f>
        <v>307.91903792400001</v>
      </c>
      <c r="C51" s="23">
        <f>'Electric lighting'!$C21+'Clear Sky'!C51</f>
        <v>332.01045559599999</v>
      </c>
      <c r="D51" s="23">
        <f>'Electric lighting'!$C21+'Clear Sky'!D51</f>
        <v>337.027654622</v>
      </c>
      <c r="E51" s="23">
        <f>'Electric lighting'!$C21+'Clear Sky'!E51</f>
        <v>366.59953367200001</v>
      </c>
      <c r="F51" s="23">
        <f>'Electric lighting'!$C21+'Clear Sky'!F51</f>
        <v>348.29247327799999</v>
      </c>
      <c r="G51" s="23">
        <f>'Electric lighting'!$C21+'Clear Sky'!G51</f>
        <v>334.13667616800001</v>
      </c>
      <c r="H51" s="23">
        <f>'Electric lighting'!$C21+'Clear Sky'!H51</f>
        <v>325.79167663800001</v>
      </c>
      <c r="I51" s="23">
        <f>'Electric lighting'!$C21+'Clear Sky'!I51</f>
        <v>324.49525038799999</v>
      </c>
      <c r="J51" s="23">
        <f>'Electric lighting'!$C21+'Clear Sky'!J51</f>
        <v>303.20875564099998</v>
      </c>
      <c r="K51" s="23">
        <f>'Electric lighting'!$C21+'Clear Sky'!K51</f>
        <v>297.2</v>
      </c>
      <c r="L51" s="23">
        <f>'Electric lighting'!$C21+'Clear Sky'!L51</f>
        <v>363.86861007799996</v>
      </c>
      <c r="M51" s="23">
        <f>'Electric lighting'!$C21+'Clear Sky'!M51</f>
        <v>357.22518302200001</v>
      </c>
      <c r="N51" s="23">
        <f>'Electric lighting'!$C21+'Clear Sky'!N51</f>
        <v>455.53845957999999</v>
      </c>
      <c r="O51" s="23">
        <f>'Electric lighting'!$C21+'Clear Sky'!O51</f>
        <v>570.64226994000001</v>
      </c>
      <c r="P51" s="23">
        <f>'Electric lighting'!$C21+'Clear Sky'!P51</f>
        <v>688.1450916</v>
      </c>
      <c r="Q51" s="23">
        <f>'Electric lighting'!$C21+'Clear Sky'!Q51</f>
        <v>467.99710451999999</v>
      </c>
      <c r="R51" s="23">
        <f>'Electric lighting'!$C21+'Clear Sky'!R51</f>
        <v>365.357446364</v>
      </c>
      <c r="S51" s="23">
        <f>'Electric lighting'!$C21+'Clear Sky'!S51</f>
        <v>565.62767056000007</v>
      </c>
      <c r="T51" s="23">
        <f>'Electric lighting'!$C21+'Clear Sky'!T51</f>
        <v>345.851396626</v>
      </c>
      <c r="U51" s="23">
        <f>'Electric lighting'!$C21+'Clear Sky'!U51</f>
        <v>352.48037617199998</v>
      </c>
      <c r="V51" s="23">
        <f>'Electric lighting'!$C21+'Clear Sky'!V51</f>
        <v>523.75978295999994</v>
      </c>
      <c r="W51" s="23">
        <f>'Electric lighting'!$C21+'Clear Sky'!W51</f>
        <v>534.14468938000005</v>
      </c>
      <c r="X51" s="23">
        <f>'Electric lighting'!$C21+'Clear Sky'!X51</f>
        <v>471.05997664</v>
      </c>
      <c r="Y51" s="23">
        <f>'Electric lighting'!$C21+'Clear Sky'!Y51</f>
        <v>418.81325148000002</v>
      </c>
      <c r="Z51" s="23">
        <f>'Electric lighting'!$C21+'Clear Sky'!Z51</f>
        <v>490.96375410000002</v>
      </c>
      <c r="AA51" s="23">
        <f>'Electric lighting'!$C21+'Clear Sky'!AA51</f>
        <v>545.42443562000005</v>
      </c>
      <c r="AB51" s="23">
        <f>'Electric lighting'!$C21+'Clear Sky'!AB51</f>
        <v>551.41829538000002</v>
      </c>
      <c r="AC51" s="23">
        <f>'Electric lighting'!$C21+'Clear Sky'!AC51</f>
        <v>657.55350820000001</v>
      </c>
      <c r="AD51" s="23">
        <f>'Electric lighting'!$C21+'Clear Sky'!AD51</f>
        <v>554.68814280000004</v>
      </c>
      <c r="AE51" s="23">
        <f>'Electric lighting'!$C21+'Clear Sky'!AE51</f>
        <v>615.63670739999998</v>
      </c>
    </row>
    <row r="52" spans="1:31" x14ac:dyDescent="0.3">
      <c r="A52" s="60" t="s">
        <v>34</v>
      </c>
      <c r="B52" s="23">
        <f>'Electric lighting'!$C22+'Clear Sky'!B52</f>
        <v>235.48568891760002</v>
      </c>
      <c r="C52" s="23">
        <f>'Electric lighting'!$C22+'Clear Sky'!C52</f>
        <v>256.77118094399998</v>
      </c>
      <c r="D52" s="23">
        <f>'Electric lighting'!$C22+'Clear Sky'!D52</f>
        <v>273.01041769200003</v>
      </c>
      <c r="E52" s="23">
        <f>'Electric lighting'!$C22+'Clear Sky'!E52</f>
        <v>278.81500148399999</v>
      </c>
      <c r="F52" s="23">
        <f>'Electric lighting'!$C22+'Clear Sky'!F52</f>
        <v>279.94784931200002</v>
      </c>
      <c r="G52" s="23">
        <f>'Electric lighting'!$C22+'Clear Sky'!G52</f>
        <v>282.69328382200001</v>
      </c>
      <c r="H52" s="23">
        <f>'Electric lighting'!$C22+'Clear Sky'!H52</f>
        <v>264.62375136200001</v>
      </c>
      <c r="I52" s="23">
        <f>'Electric lighting'!$C22+'Clear Sky'!I52</f>
        <v>248.53487741399999</v>
      </c>
      <c r="J52" s="23">
        <f>'Electric lighting'!$C22+'Clear Sky'!J52</f>
        <v>232.92918254840001</v>
      </c>
      <c r="K52" s="23">
        <f>'Electric lighting'!$C22+'Clear Sky'!K52</f>
        <v>227.4</v>
      </c>
      <c r="L52" s="23">
        <f>'Electric lighting'!$C22+'Clear Sky'!L52</f>
        <v>286.670443288</v>
      </c>
      <c r="M52" s="23">
        <f>'Electric lighting'!$C22+'Clear Sky'!M52</f>
        <v>302.98696289200001</v>
      </c>
      <c r="N52" s="23">
        <f>'Electric lighting'!$C22+'Clear Sky'!N52</f>
        <v>376.10219685999999</v>
      </c>
      <c r="O52" s="23">
        <f>'Electric lighting'!$C22+'Clear Sky'!O52</f>
        <v>620.90778095999997</v>
      </c>
      <c r="P52" s="23">
        <f>'Electric lighting'!$C22+'Clear Sky'!P52</f>
        <v>515.12619246000008</v>
      </c>
      <c r="Q52" s="23">
        <f>'Electric lighting'!$C22+'Clear Sky'!Q52</f>
        <v>377.58317986000003</v>
      </c>
      <c r="R52" s="23">
        <f>'Electric lighting'!$C22+'Clear Sky'!R52</f>
        <v>291.26409929200003</v>
      </c>
      <c r="S52" s="23">
        <f>'Electric lighting'!$C22+'Clear Sky'!S52</f>
        <v>497.06879772000002</v>
      </c>
      <c r="T52" s="23">
        <f>'Electric lighting'!$C22+'Clear Sky'!T52</f>
        <v>281.94417816399999</v>
      </c>
      <c r="U52" s="23">
        <f>'Electric lighting'!$C22+'Clear Sky'!U52</f>
        <v>254.55152710200002</v>
      </c>
      <c r="V52" s="23">
        <f>'Electric lighting'!$C22+'Clear Sky'!V52</f>
        <v>461.66352138000002</v>
      </c>
      <c r="W52" s="23">
        <f>'Electric lighting'!$C22+'Clear Sky'!W52</f>
        <v>482.89348061999999</v>
      </c>
      <c r="X52" s="23">
        <f>'Electric lighting'!$C22+'Clear Sky'!X52</f>
        <v>352.46679513999999</v>
      </c>
      <c r="Y52" s="23">
        <f>'Electric lighting'!$C22+'Clear Sky'!Y52</f>
        <v>351.78436541999997</v>
      </c>
      <c r="Z52" s="23">
        <f>'Electric lighting'!$C22+'Clear Sky'!Z52</f>
        <v>494.55782954000006</v>
      </c>
      <c r="AA52" s="23">
        <f>'Electric lighting'!$C22+'Clear Sky'!AA52</f>
        <v>467.41553254000002</v>
      </c>
      <c r="AB52" s="23">
        <f>'Electric lighting'!$C22+'Clear Sky'!AB52</f>
        <v>455.57446204000001</v>
      </c>
      <c r="AC52" s="23">
        <f>'Electric lighting'!$C22+'Clear Sky'!AC52</f>
        <v>513.59928539999999</v>
      </c>
      <c r="AD52" s="23">
        <f>'Electric lighting'!$C22+'Clear Sky'!AD52</f>
        <v>505.98449654000001</v>
      </c>
      <c r="AE52" s="23">
        <f>'Electric lighting'!$C22+'Clear Sky'!AE52</f>
        <v>437.94859042000002</v>
      </c>
    </row>
    <row r="53" spans="1:31" x14ac:dyDescent="0.3">
      <c r="A53" s="60" t="s">
        <v>35</v>
      </c>
      <c r="B53" s="23">
        <f>'Electric lighting'!$C23+'Clear Sky'!B53</f>
        <v>309.773581412</v>
      </c>
      <c r="C53" s="23">
        <f>'Electric lighting'!$C23+'Clear Sky'!C53</f>
        <v>340.19056280400002</v>
      </c>
      <c r="D53" s="23">
        <f>'Electric lighting'!$C23+'Clear Sky'!D53</f>
        <v>473.21718413999997</v>
      </c>
      <c r="E53" s="23">
        <f>'Electric lighting'!$C23+'Clear Sky'!E53</f>
        <v>328.90293610399999</v>
      </c>
      <c r="F53" s="23">
        <f>'Electric lighting'!$C23+'Clear Sky'!F53</f>
        <v>358.20249544199999</v>
      </c>
      <c r="G53" s="23">
        <f>'Electric lighting'!$C23+'Clear Sky'!G53</f>
        <v>353.11826721599999</v>
      </c>
      <c r="H53" s="23">
        <f>'Electric lighting'!$C23+'Clear Sky'!H53</f>
        <v>344.105240186</v>
      </c>
      <c r="I53" s="23">
        <f>'Electric lighting'!$C23+'Clear Sky'!I53</f>
        <v>360.24001102</v>
      </c>
      <c r="J53" s="23">
        <f>'Electric lighting'!$C23+'Clear Sky'!J53</f>
        <v>294.72358759999997</v>
      </c>
      <c r="K53" s="23">
        <f>'Electric lighting'!$C23+'Clear Sky'!K53</f>
        <v>283.2</v>
      </c>
      <c r="L53" s="23">
        <f>'Electric lighting'!$C23+'Clear Sky'!L53</f>
        <v>404.33263399999998</v>
      </c>
      <c r="M53" s="23">
        <f>'Electric lighting'!$C23+'Clear Sky'!M53</f>
        <v>392.64491543999998</v>
      </c>
      <c r="N53" s="23">
        <f>'Electric lighting'!$C23+'Clear Sky'!N53</f>
        <v>787.66375196000001</v>
      </c>
      <c r="O53" s="23">
        <f>'Electric lighting'!$C23+'Clear Sky'!O53</f>
        <v>759.19382389999998</v>
      </c>
      <c r="P53" s="23">
        <f>'Electric lighting'!$C23+'Clear Sky'!P53</f>
        <v>1353.8103100000001</v>
      </c>
      <c r="Q53" s="23">
        <f>'Electric lighting'!$C23+'Clear Sky'!Q53</f>
        <v>1115.3466846000001</v>
      </c>
      <c r="R53" s="23">
        <f>'Electric lighting'!$C23+'Clear Sky'!R53</f>
        <v>449.32525985999996</v>
      </c>
      <c r="S53" s="23">
        <f>'Electric lighting'!$C23+'Clear Sky'!S53</f>
        <v>555.91083644000003</v>
      </c>
      <c r="T53" s="23">
        <f>'Electric lighting'!$C23+'Clear Sky'!T53</f>
        <v>395.92617594000001</v>
      </c>
      <c r="U53" s="23">
        <f>'Electric lighting'!$C23+'Clear Sky'!U53</f>
        <v>327.58060397399998</v>
      </c>
      <c r="V53" s="23">
        <f>'Electric lighting'!$C23+'Clear Sky'!V53</f>
        <v>430.24295241999999</v>
      </c>
      <c r="W53" s="23">
        <f>'Electric lighting'!$C23+'Clear Sky'!W53</f>
        <v>446.21990571999999</v>
      </c>
      <c r="X53" s="23">
        <f>'Electric lighting'!$C23+'Clear Sky'!X53</f>
        <v>448.34237628</v>
      </c>
      <c r="Y53" s="23">
        <f>'Electric lighting'!$C23+'Clear Sky'!Y53</f>
        <v>437.20692398</v>
      </c>
      <c r="Z53" s="23">
        <f>'Electric lighting'!$C23+'Clear Sky'!Z53</f>
        <v>677.56557356000008</v>
      </c>
      <c r="AA53" s="23">
        <f>'Electric lighting'!$C23+'Clear Sky'!AA53</f>
        <v>692.17784858000005</v>
      </c>
      <c r="AB53" s="23">
        <f>'Electric lighting'!$C23+'Clear Sky'!AB53</f>
        <v>961.59347520000006</v>
      </c>
      <c r="AC53" s="23">
        <f>'Electric lighting'!$C23+'Clear Sky'!AC53</f>
        <v>907.76957108000011</v>
      </c>
      <c r="AD53" s="23">
        <f>'Electric lighting'!$C23+'Clear Sky'!AD53</f>
        <v>899.95795188000011</v>
      </c>
      <c r="AE53" s="23">
        <f>'Electric lighting'!$C23+'Clear Sky'!AE53</f>
        <v>804.85628885999995</v>
      </c>
    </row>
    <row r="54" spans="1:31" x14ac:dyDescent="0.3">
      <c r="A54" s="60" t="s">
        <v>36</v>
      </c>
      <c r="B54" s="23">
        <f>'Electric lighting'!$C24+'Clear Sky'!B54</f>
        <v>350.16430899800002</v>
      </c>
      <c r="C54" s="23">
        <f>'Electric lighting'!$C24+'Clear Sky'!C54</f>
        <v>375.68035079399999</v>
      </c>
      <c r="D54" s="23">
        <f>'Electric lighting'!$C24+'Clear Sky'!D54</f>
        <v>426.39733374000002</v>
      </c>
      <c r="E54" s="23">
        <f>'Electric lighting'!$C24+'Clear Sky'!E54</f>
        <v>423.19841045999999</v>
      </c>
      <c r="F54" s="23">
        <f>'Electric lighting'!$C24+'Clear Sky'!F54</f>
        <v>415.50467207200001</v>
      </c>
      <c r="G54" s="23">
        <f>'Electric lighting'!$C24+'Clear Sky'!G54</f>
        <v>433.46058098000003</v>
      </c>
      <c r="H54" s="23">
        <f>'Electric lighting'!$C24+'Clear Sky'!H54</f>
        <v>436.12761849999998</v>
      </c>
      <c r="I54" s="23">
        <f>'Electric lighting'!$C24+'Clear Sky'!I54</f>
        <v>411.243154812</v>
      </c>
      <c r="J54" s="23">
        <f>'Electric lighting'!$C24+'Clear Sky'!J54</f>
        <v>336.38216344599999</v>
      </c>
      <c r="K54" s="23">
        <f>'Electric lighting'!$C24+'Clear Sky'!K54</f>
        <v>325.5</v>
      </c>
      <c r="L54" s="23">
        <f>'Electric lighting'!$C24+'Clear Sky'!L54</f>
        <v>472.01378406000003</v>
      </c>
      <c r="M54" s="23">
        <f>'Electric lighting'!$C24+'Clear Sky'!M54</f>
        <v>510.37522927999999</v>
      </c>
      <c r="N54" s="23">
        <f>'Electric lighting'!$C24+'Clear Sky'!N54</f>
        <v>752.0828868000001</v>
      </c>
      <c r="O54" s="23">
        <f>'Electric lighting'!$C24+'Clear Sky'!O54</f>
        <v>1027.00985352</v>
      </c>
      <c r="P54" s="23">
        <f>'Electric lighting'!$C24+'Clear Sky'!P54</f>
        <v>1263.4785450000002</v>
      </c>
      <c r="Q54" s="23">
        <f>'Electric lighting'!$C24+'Clear Sky'!Q54</f>
        <v>734.88917235999998</v>
      </c>
      <c r="R54" s="23">
        <f>'Electric lighting'!$C24+'Clear Sky'!R54</f>
        <v>480.5435215</v>
      </c>
      <c r="S54" s="23">
        <f>'Electric lighting'!$C24+'Clear Sky'!S54</f>
        <v>906.93582798</v>
      </c>
      <c r="T54" s="23">
        <f>'Electric lighting'!$C24+'Clear Sky'!T54</f>
        <v>406.97707231999999</v>
      </c>
      <c r="U54" s="23">
        <f>'Electric lighting'!$C24+'Clear Sky'!U54</f>
        <v>526.99720276000005</v>
      </c>
      <c r="V54" s="23">
        <f>'Electric lighting'!$C24+'Clear Sky'!V54</f>
        <v>625.67605114000003</v>
      </c>
      <c r="W54" s="23">
        <f>'Electric lighting'!$C24+'Clear Sky'!W54</f>
        <v>564.25266618000001</v>
      </c>
      <c r="X54" s="23">
        <f>'Electric lighting'!$C24+'Clear Sky'!X54</f>
        <v>529.83280966000007</v>
      </c>
      <c r="Y54" s="23">
        <f>'Electric lighting'!$C24+'Clear Sky'!Y54</f>
        <v>548.15025958000001</v>
      </c>
      <c r="Z54" s="23">
        <f>'Electric lighting'!$C24+'Clear Sky'!Z54</f>
        <v>696.4450276</v>
      </c>
      <c r="AA54" s="23">
        <f>'Electric lighting'!$C24+'Clear Sky'!AA54</f>
        <v>796.24878899999999</v>
      </c>
      <c r="AB54" s="23">
        <f>'Electric lighting'!$C24+'Clear Sky'!AB54</f>
        <v>774.84237991999998</v>
      </c>
      <c r="AC54" s="23">
        <f>'Electric lighting'!$C24+'Clear Sky'!AC54</f>
        <v>1087.59156912</v>
      </c>
      <c r="AD54" s="23">
        <f>'Electric lighting'!$C24+'Clear Sky'!AD54</f>
        <v>1130.4683367600001</v>
      </c>
      <c r="AE54" s="23">
        <f>'Electric lighting'!$C24+'Clear Sky'!AE54</f>
        <v>861.21031933999996</v>
      </c>
    </row>
    <row r="55" spans="1:31" x14ac:dyDescent="0.3">
      <c r="A55" s="60" t="s">
        <v>37</v>
      </c>
      <c r="B55" s="23">
        <f>'Electric lighting'!$C25+'Clear Sky'!B55</f>
        <v>361.71621992600001</v>
      </c>
      <c r="C55" s="23">
        <f>'Electric lighting'!$C25+'Clear Sky'!C55</f>
        <v>387.35830379200002</v>
      </c>
      <c r="D55" s="23">
        <f>'Electric lighting'!$C25+'Clear Sky'!D55</f>
        <v>408.763299824</v>
      </c>
      <c r="E55" s="23">
        <f>'Electric lighting'!$C25+'Clear Sky'!E55</f>
        <v>418.38790489799999</v>
      </c>
      <c r="F55" s="23">
        <f>'Electric lighting'!$C25+'Clear Sky'!F55</f>
        <v>394.32945834600002</v>
      </c>
      <c r="G55" s="23">
        <f>'Electric lighting'!$C25+'Clear Sky'!G55</f>
        <v>404.40190905600002</v>
      </c>
      <c r="H55" s="23">
        <f>'Electric lighting'!$C25+'Clear Sky'!H55</f>
        <v>414.983292554</v>
      </c>
      <c r="I55" s="23">
        <f>'Electric lighting'!$C25+'Clear Sky'!I55</f>
        <v>388.25884109399999</v>
      </c>
      <c r="J55" s="23">
        <f>'Electric lighting'!$C25+'Clear Sky'!J55</f>
        <v>358.19335629779999</v>
      </c>
      <c r="K55" s="23">
        <f>'Electric lighting'!$C25+'Clear Sky'!K55</f>
        <v>351.3</v>
      </c>
      <c r="L55" s="23">
        <f>'Electric lighting'!$C25+'Clear Sky'!L55</f>
        <v>503.11515972000001</v>
      </c>
      <c r="M55" s="23">
        <f>'Electric lighting'!$C25+'Clear Sky'!M55</f>
        <v>454.27288386000004</v>
      </c>
      <c r="N55" s="23">
        <f>'Electric lighting'!$C25+'Clear Sky'!N55</f>
        <v>562.65900968000005</v>
      </c>
      <c r="O55" s="23">
        <f>'Electric lighting'!$C25+'Clear Sky'!O55</f>
        <v>920.55426725999996</v>
      </c>
      <c r="P55" s="23">
        <f>'Electric lighting'!$C25+'Clear Sky'!P55</f>
        <v>848.67043216000002</v>
      </c>
      <c r="Q55" s="23">
        <f>'Electric lighting'!$C25+'Clear Sky'!Q55</f>
        <v>642.45980852000002</v>
      </c>
      <c r="R55" s="23">
        <f>'Electric lighting'!$C25+'Clear Sky'!R55</f>
        <v>419.28549835000001</v>
      </c>
      <c r="S55" s="23">
        <f>'Electric lighting'!$C25+'Clear Sky'!S55</f>
        <v>605.36086734000003</v>
      </c>
      <c r="T55" s="23">
        <f>'Electric lighting'!$C25+'Clear Sky'!T55</f>
        <v>433.27638551199999</v>
      </c>
      <c r="U55" s="23">
        <f>'Electric lighting'!$C25+'Clear Sky'!U55</f>
        <v>389.56465143200001</v>
      </c>
      <c r="V55" s="23">
        <f>'Electric lighting'!$C25+'Clear Sky'!V55</f>
        <v>569.63847041999998</v>
      </c>
      <c r="W55" s="23">
        <f>'Electric lighting'!$C25+'Clear Sky'!W55</f>
        <v>574.41049655999996</v>
      </c>
      <c r="X55" s="23">
        <f>'Electric lighting'!$C25+'Clear Sky'!X55</f>
        <v>519.20044670000004</v>
      </c>
      <c r="Y55" s="23">
        <f>'Electric lighting'!$C25+'Clear Sky'!Y55</f>
        <v>494.48433499999999</v>
      </c>
      <c r="Z55" s="23">
        <f>'Electric lighting'!$C25+'Clear Sky'!Z55</f>
        <v>690.39728076000006</v>
      </c>
      <c r="AA55" s="23">
        <f>'Electric lighting'!$C25+'Clear Sky'!AA55</f>
        <v>559.34197008000001</v>
      </c>
      <c r="AB55" s="23">
        <f>'Electric lighting'!$C25+'Clear Sky'!AB55</f>
        <v>753.87891506000005</v>
      </c>
      <c r="AC55" s="23">
        <f>'Electric lighting'!$C25+'Clear Sky'!AC55</f>
        <v>750.21404826000003</v>
      </c>
      <c r="AD55" s="23">
        <f>'Electric lighting'!$C25+'Clear Sky'!AD55</f>
        <v>708.25059876</v>
      </c>
      <c r="AE55" s="23">
        <f>'Electric lighting'!$C25+'Clear Sky'!AE55</f>
        <v>637.38388648</v>
      </c>
    </row>
    <row r="56" spans="1:31" x14ac:dyDescent="0.3">
      <c r="A56" s="60" t="s">
        <v>38</v>
      </c>
      <c r="B56" s="23">
        <f>'Electric lighting'!$C26+'Clear Sky'!B56</f>
        <v>342.85205327600005</v>
      </c>
      <c r="C56" s="23">
        <f>'Electric lighting'!$C26+'Clear Sky'!C56</f>
        <v>373.95048612400001</v>
      </c>
      <c r="D56" s="23">
        <f>'Electric lighting'!$C26+'Clear Sky'!D56</f>
        <v>373.33838271600001</v>
      </c>
      <c r="E56" s="23">
        <f>'Electric lighting'!$C26+'Clear Sky'!E56</f>
        <v>399.55229812200002</v>
      </c>
      <c r="F56" s="23">
        <f>'Electric lighting'!$C26+'Clear Sky'!F56</f>
        <v>402.93518032400004</v>
      </c>
      <c r="G56" s="23">
        <f>'Electric lighting'!$C26+'Clear Sky'!G56</f>
        <v>394.572517694</v>
      </c>
      <c r="H56" s="23">
        <f>'Electric lighting'!$C26+'Clear Sky'!H56</f>
        <v>363.53547091200005</v>
      </c>
      <c r="I56" s="23">
        <f>'Electric lighting'!$C26+'Clear Sky'!I56</f>
        <v>356.25360884200001</v>
      </c>
      <c r="J56" s="23">
        <f>'Electric lighting'!$C26+'Clear Sky'!J56</f>
        <v>342.59781333200004</v>
      </c>
      <c r="K56" s="23">
        <f>'Electric lighting'!$C26+'Clear Sky'!K56</f>
        <v>329.6</v>
      </c>
      <c r="L56" s="23">
        <f>'Electric lighting'!$C26+'Clear Sky'!L56</f>
        <v>424.95238846000001</v>
      </c>
      <c r="M56" s="23">
        <f>'Electric lighting'!$C26+'Clear Sky'!M56</f>
        <v>438.36221398000004</v>
      </c>
      <c r="N56" s="23">
        <f>'Electric lighting'!$C26+'Clear Sky'!N56</f>
        <v>536.45011843999998</v>
      </c>
      <c r="O56" s="23">
        <f>'Electric lighting'!$C26+'Clear Sky'!O56</f>
        <v>693.16828298000007</v>
      </c>
      <c r="P56" s="23">
        <f>'Electric lighting'!$C26+'Clear Sky'!P56</f>
        <v>920.4732676000001</v>
      </c>
      <c r="Q56" s="23">
        <f>'Electric lighting'!$C26+'Clear Sky'!Q56</f>
        <v>564.75102422000009</v>
      </c>
      <c r="R56" s="23">
        <f>'Electric lighting'!$C26+'Clear Sky'!R56</f>
        <v>431.07061456000002</v>
      </c>
      <c r="S56" s="23">
        <f>'Electric lighting'!$C26+'Clear Sky'!S56</f>
        <v>746.21863389999999</v>
      </c>
      <c r="T56" s="23">
        <f>'Electric lighting'!$C26+'Clear Sky'!T56</f>
        <v>403.48177627600001</v>
      </c>
      <c r="U56" s="23">
        <f>'Electric lighting'!$C26+'Clear Sky'!U56</f>
        <v>385.41822209600002</v>
      </c>
      <c r="V56" s="23">
        <f>'Electric lighting'!$C26+'Clear Sky'!V56</f>
        <v>626.09442704000003</v>
      </c>
      <c r="W56" s="23">
        <f>'Electric lighting'!$C26+'Clear Sky'!W56</f>
        <v>508.81425102000003</v>
      </c>
      <c r="X56" s="23">
        <f>'Electric lighting'!$C26+'Clear Sky'!X56</f>
        <v>491.53973922</v>
      </c>
      <c r="Y56" s="23">
        <f>'Electric lighting'!$C26+'Clear Sky'!Y56</f>
        <v>497.086949</v>
      </c>
      <c r="Z56" s="23">
        <f>'Electric lighting'!$C26+'Clear Sky'!Z56</f>
        <v>688.27895574000001</v>
      </c>
      <c r="AA56" s="23">
        <f>'Electric lighting'!$C26+'Clear Sky'!AA56</f>
        <v>646.23778860000004</v>
      </c>
      <c r="AB56" s="23">
        <f>'Electric lighting'!$C26+'Clear Sky'!AB56</f>
        <v>654.15765090000002</v>
      </c>
      <c r="AC56" s="23">
        <f>'Electric lighting'!$C26+'Clear Sky'!AC56</f>
        <v>650.13118873999997</v>
      </c>
      <c r="AD56" s="23">
        <f>'Electric lighting'!$C26+'Clear Sky'!AD56</f>
        <v>792.63707954000006</v>
      </c>
      <c r="AE56" s="23">
        <f>'Electric lighting'!$C26+'Clear Sky'!AE56</f>
        <v>595.37403887999994</v>
      </c>
    </row>
    <row r="57" spans="1:31" x14ac:dyDescent="0.3">
      <c r="A57" s="60" t="s">
        <v>39</v>
      </c>
      <c r="B57" s="23">
        <f>'Electric lighting'!$C27+'Clear Sky'!B57</f>
        <v>291.162936414</v>
      </c>
      <c r="C57" s="23">
        <f>'Electric lighting'!$C27+'Clear Sky'!C57</f>
        <v>308.43327247600001</v>
      </c>
      <c r="D57" s="23">
        <f>'Electric lighting'!$C27+'Clear Sky'!D57</f>
        <v>313.406612666</v>
      </c>
      <c r="E57" s="23">
        <f>'Electric lighting'!$C27+'Clear Sky'!E57</f>
        <v>314.90272252599999</v>
      </c>
      <c r="F57" s="23">
        <f>'Electric lighting'!$C27+'Clear Sky'!F57</f>
        <v>348.14113504800002</v>
      </c>
      <c r="G57" s="23">
        <f>'Electric lighting'!$C27+'Clear Sky'!G57</f>
        <v>353.82999383200001</v>
      </c>
      <c r="H57" s="23">
        <f>'Electric lighting'!$C27+'Clear Sky'!H57</f>
        <v>313.95944958000001</v>
      </c>
      <c r="I57" s="23">
        <f>'Electric lighting'!$C27+'Clear Sky'!I57</f>
        <v>308.45445008000002</v>
      </c>
      <c r="J57" s="23">
        <f>'Electric lighting'!$C27+'Clear Sky'!J57</f>
        <v>283.29535326680002</v>
      </c>
      <c r="K57" s="23">
        <f>'Electric lighting'!$C27+'Clear Sky'!K57</f>
        <v>276.5</v>
      </c>
      <c r="L57" s="23">
        <f>'Electric lighting'!$C27+'Clear Sky'!L57</f>
        <v>357.22293947200001</v>
      </c>
      <c r="M57" s="23">
        <f>'Electric lighting'!$C27+'Clear Sky'!M57</f>
        <v>358.00131152799997</v>
      </c>
      <c r="N57" s="23">
        <f>'Electric lighting'!$C27+'Clear Sky'!N57</f>
        <v>405.98012448000003</v>
      </c>
      <c r="O57" s="23">
        <f>'Electric lighting'!$C27+'Clear Sky'!O57</f>
        <v>707.49141540000005</v>
      </c>
      <c r="P57" s="23">
        <f>'Electric lighting'!$C27+'Clear Sky'!P57</f>
        <v>653.38490167999998</v>
      </c>
      <c r="Q57" s="23">
        <f>'Electric lighting'!$C27+'Clear Sky'!Q57</f>
        <v>488.67006300000003</v>
      </c>
      <c r="R57" s="23">
        <f>'Electric lighting'!$C27+'Clear Sky'!R57</f>
        <v>361.34817006399999</v>
      </c>
      <c r="S57" s="23">
        <f>'Electric lighting'!$C27+'Clear Sky'!S57</f>
        <v>572.29397190000009</v>
      </c>
      <c r="T57" s="23">
        <f>'Electric lighting'!$C27+'Clear Sky'!T57</f>
        <v>330.86589860800001</v>
      </c>
      <c r="U57" s="23">
        <f>'Electric lighting'!$C27+'Clear Sky'!U57</f>
        <v>314.54910726399999</v>
      </c>
      <c r="V57" s="23">
        <f>'Electric lighting'!$C27+'Clear Sky'!V57</f>
        <v>510.18897244000004</v>
      </c>
      <c r="W57" s="23">
        <f>'Electric lighting'!$C27+'Clear Sky'!W57</f>
        <v>471.82979172</v>
      </c>
      <c r="X57" s="23">
        <f>'Electric lighting'!$C27+'Clear Sky'!X57</f>
        <v>437.04861158000006</v>
      </c>
      <c r="Y57" s="23">
        <f>'Electric lighting'!$C27+'Clear Sky'!Y57</f>
        <v>449.08542546000001</v>
      </c>
      <c r="Z57" s="23">
        <f>'Electric lighting'!$C27+'Clear Sky'!Z57</f>
        <v>554.66982129999997</v>
      </c>
      <c r="AA57" s="23">
        <f>'Electric lighting'!$C27+'Clear Sky'!AA57</f>
        <v>562.51350582000009</v>
      </c>
      <c r="AB57" s="23">
        <f>'Electric lighting'!$C27+'Clear Sky'!AB57</f>
        <v>578.35957101999998</v>
      </c>
      <c r="AC57" s="23">
        <f>'Electric lighting'!$C27+'Clear Sky'!AC57</f>
        <v>572.20067449999999</v>
      </c>
      <c r="AD57" s="23">
        <f>'Electric lighting'!$C27+'Clear Sky'!AD57</f>
        <v>588.34058121999999</v>
      </c>
      <c r="AE57" s="23">
        <f>'Electric lighting'!$C27+'Clear Sky'!AE57</f>
        <v>521.87732505999998</v>
      </c>
    </row>
    <row r="58" spans="1:31" x14ac:dyDescent="0.3">
      <c r="A58" s="60" t="s">
        <v>40</v>
      </c>
      <c r="B58" s="23">
        <f>'Electric lighting'!$C28+'Clear Sky'!B58</f>
        <v>253.05525833199999</v>
      </c>
      <c r="C58" s="23">
        <f>'Electric lighting'!$C28+'Clear Sky'!C58</f>
        <v>273.70646571999998</v>
      </c>
      <c r="D58" s="23">
        <f>'Electric lighting'!$C28+'Clear Sky'!D58</f>
        <v>283.97938808599997</v>
      </c>
      <c r="E58" s="23">
        <f>'Electric lighting'!$C28+'Clear Sky'!E58</f>
        <v>291.46485588000002</v>
      </c>
      <c r="F58" s="23">
        <f>'Electric lighting'!$C28+'Clear Sky'!F58</f>
        <v>278.60725133</v>
      </c>
      <c r="G58" s="23">
        <f>'Electric lighting'!$C28+'Clear Sky'!G58</f>
        <v>309.12494862400001</v>
      </c>
      <c r="H58" s="23">
        <f>'Electric lighting'!$C28+'Clear Sky'!H58</f>
        <v>289.29085435799999</v>
      </c>
      <c r="I58" s="23">
        <f>'Electric lighting'!$C28+'Clear Sky'!I58</f>
        <v>274.95519254200002</v>
      </c>
      <c r="J58" s="23">
        <f>'Electric lighting'!$C28+'Clear Sky'!J58</f>
        <v>242.2660136616</v>
      </c>
      <c r="K58" s="23">
        <f>'Electric lighting'!$C28+'Clear Sky'!K58</f>
        <v>234.6</v>
      </c>
      <c r="L58" s="23">
        <f>'Electric lighting'!$C28+'Clear Sky'!L58</f>
        <v>321.66430034400003</v>
      </c>
      <c r="M58" s="23">
        <f>'Electric lighting'!$C28+'Clear Sky'!M58</f>
        <v>349.62020502000001</v>
      </c>
      <c r="N58" s="23">
        <f>'Electric lighting'!$C28+'Clear Sky'!N58</f>
        <v>468.30582032000001</v>
      </c>
      <c r="O58" s="23">
        <f>'Electric lighting'!$C28+'Clear Sky'!O58</f>
        <v>564.31391740000004</v>
      </c>
      <c r="P58" s="23">
        <f>'Electric lighting'!$C28+'Clear Sky'!P58</f>
        <v>671.10012868000001</v>
      </c>
      <c r="Q58" s="23">
        <f>'Electric lighting'!$C28+'Clear Sky'!Q58</f>
        <v>526.10691108000003</v>
      </c>
      <c r="R58" s="23">
        <f>'Electric lighting'!$C28+'Clear Sky'!R58</f>
        <v>294.02203797599998</v>
      </c>
      <c r="S58" s="23">
        <f>'Electric lighting'!$C28+'Clear Sky'!S58</f>
        <v>555.49015727999995</v>
      </c>
      <c r="T58" s="23">
        <f>'Electric lighting'!$C28+'Clear Sky'!T58</f>
        <v>305.57232856000002</v>
      </c>
      <c r="U58" s="23">
        <f>'Electric lighting'!$C28+'Clear Sky'!U58</f>
        <v>288.63925806999998</v>
      </c>
      <c r="V58" s="23">
        <f>'Electric lighting'!$C28+'Clear Sky'!V58</f>
        <v>559.10810364000008</v>
      </c>
      <c r="W58" s="23">
        <f>'Electric lighting'!$C28+'Clear Sky'!W58</f>
        <v>404.85498322000001</v>
      </c>
      <c r="X58" s="23">
        <f>'Electric lighting'!$C28+'Clear Sky'!X58</f>
        <v>433.18088907999999</v>
      </c>
      <c r="Y58" s="23">
        <f>'Electric lighting'!$C28+'Clear Sky'!Y58</f>
        <v>379.50879703999999</v>
      </c>
      <c r="Z58" s="23">
        <f>'Electric lighting'!$C28+'Clear Sky'!Z58</f>
        <v>450.34960344000001</v>
      </c>
      <c r="AA58" s="23">
        <f>'Electric lighting'!$C28+'Clear Sky'!AA58</f>
        <v>505.47260591999998</v>
      </c>
      <c r="AB58" s="23">
        <f>'Electric lighting'!$C28+'Clear Sky'!AB58</f>
        <v>548.84321571999999</v>
      </c>
      <c r="AC58" s="23">
        <f>'Electric lighting'!$C28+'Clear Sky'!AC58</f>
        <v>555.09522848000006</v>
      </c>
      <c r="AD58" s="23">
        <f>'Electric lighting'!$C28+'Clear Sky'!AD58</f>
        <v>572.95959723999999</v>
      </c>
      <c r="AE58" s="23">
        <f>'Electric lighting'!$C28+'Clear Sky'!AE58</f>
        <v>530.63020454000002</v>
      </c>
    </row>
    <row r="59" spans="1:31" x14ac:dyDescent="0.3">
      <c r="B59" s="3">
        <f>COUNTIF(B33:B58,"&gt;250")</f>
        <v>16</v>
      </c>
      <c r="C59" s="3">
        <f t="shared" ref="C59:AE59" si="1">COUNTIF(C33:C58,"&gt;250")</f>
        <v>20</v>
      </c>
      <c r="D59" s="3">
        <f t="shared" si="1"/>
        <v>20</v>
      </c>
      <c r="E59" s="3">
        <f t="shared" si="1"/>
        <v>21</v>
      </c>
      <c r="F59" s="3">
        <f t="shared" si="1"/>
        <v>20</v>
      </c>
      <c r="G59" s="3">
        <f t="shared" si="1"/>
        <v>22</v>
      </c>
      <c r="H59" s="3">
        <f t="shared" si="1"/>
        <v>19</v>
      </c>
      <c r="I59" s="3">
        <f t="shared" si="1"/>
        <v>18</v>
      </c>
      <c r="J59" s="3">
        <f t="shared" si="1"/>
        <v>15</v>
      </c>
      <c r="K59" s="3">
        <f t="shared" si="1"/>
        <v>13</v>
      </c>
      <c r="L59" s="3">
        <f t="shared" si="1"/>
        <v>23</v>
      </c>
      <c r="M59" s="3">
        <f t="shared" si="1"/>
        <v>22</v>
      </c>
      <c r="N59" s="3">
        <f t="shared" si="1"/>
        <v>26</v>
      </c>
      <c r="O59" s="3">
        <f t="shared" si="1"/>
        <v>26</v>
      </c>
      <c r="P59" s="3">
        <f t="shared" si="1"/>
        <v>26</v>
      </c>
      <c r="Q59" s="3">
        <f t="shared" si="1"/>
        <v>26</v>
      </c>
      <c r="R59" s="3">
        <f t="shared" si="1"/>
        <v>23</v>
      </c>
      <c r="S59" s="3">
        <f t="shared" si="1"/>
        <v>26</v>
      </c>
      <c r="T59" s="3">
        <f t="shared" si="1"/>
        <v>21</v>
      </c>
      <c r="U59" s="3">
        <f t="shared" si="1"/>
        <v>20</v>
      </c>
      <c r="V59" s="3">
        <f t="shared" si="1"/>
        <v>26</v>
      </c>
      <c r="W59" s="3">
        <f t="shared" si="1"/>
        <v>26</v>
      </c>
      <c r="X59" s="3">
        <f t="shared" si="1"/>
        <v>25</v>
      </c>
      <c r="Y59" s="3">
        <f t="shared" si="1"/>
        <v>26</v>
      </c>
      <c r="Z59" s="3">
        <f t="shared" si="1"/>
        <v>26</v>
      </c>
      <c r="AA59" s="3">
        <f t="shared" si="1"/>
        <v>26</v>
      </c>
      <c r="AB59" s="3">
        <f t="shared" si="1"/>
        <v>26</v>
      </c>
      <c r="AC59" s="3">
        <f t="shared" si="1"/>
        <v>26</v>
      </c>
      <c r="AD59" s="3">
        <f t="shared" si="1"/>
        <v>26</v>
      </c>
      <c r="AE59" s="3">
        <f t="shared" si="1"/>
        <v>26</v>
      </c>
    </row>
    <row r="60" spans="1:31" x14ac:dyDescent="0.3">
      <c r="B60" s="3">
        <f>COUNTIF(B33:B58,"&lt;136")</f>
        <v>0</v>
      </c>
      <c r="C60" s="3">
        <f t="shared" ref="C60:AE60" si="2">COUNTIF(C33:C58,"&lt;136")</f>
        <v>0</v>
      </c>
      <c r="D60" s="3">
        <f t="shared" si="2"/>
        <v>0</v>
      </c>
      <c r="E60" s="3">
        <f t="shared" si="2"/>
        <v>0</v>
      </c>
      <c r="F60" s="3">
        <f t="shared" si="2"/>
        <v>0</v>
      </c>
      <c r="G60" s="3">
        <f t="shared" si="2"/>
        <v>0</v>
      </c>
      <c r="H60" s="3">
        <f t="shared" si="2"/>
        <v>0</v>
      </c>
      <c r="I60" s="3">
        <f t="shared" si="2"/>
        <v>0</v>
      </c>
      <c r="J60" s="3">
        <f t="shared" si="2"/>
        <v>0</v>
      </c>
      <c r="K60" s="3">
        <f t="shared" si="2"/>
        <v>1</v>
      </c>
      <c r="L60" s="3">
        <f t="shared" si="2"/>
        <v>0</v>
      </c>
      <c r="M60" s="3">
        <f t="shared" si="2"/>
        <v>0</v>
      </c>
      <c r="N60" s="3">
        <f t="shared" si="2"/>
        <v>0</v>
      </c>
      <c r="O60" s="3">
        <f t="shared" si="2"/>
        <v>0</v>
      </c>
      <c r="P60" s="3">
        <f t="shared" si="2"/>
        <v>0</v>
      </c>
      <c r="Q60" s="3">
        <f t="shared" si="2"/>
        <v>0</v>
      </c>
      <c r="R60" s="3">
        <f t="shared" si="2"/>
        <v>0</v>
      </c>
      <c r="S60" s="3">
        <f t="shared" si="2"/>
        <v>0</v>
      </c>
      <c r="T60" s="3">
        <f t="shared" si="2"/>
        <v>0</v>
      </c>
      <c r="U60" s="3">
        <f t="shared" si="2"/>
        <v>0</v>
      </c>
      <c r="V60" s="3">
        <f t="shared" si="2"/>
        <v>0</v>
      </c>
      <c r="W60" s="3">
        <f t="shared" si="2"/>
        <v>0</v>
      </c>
      <c r="X60" s="3">
        <f t="shared" si="2"/>
        <v>0</v>
      </c>
      <c r="Y60" s="3">
        <f t="shared" si="2"/>
        <v>0</v>
      </c>
      <c r="Z60" s="3">
        <f t="shared" si="2"/>
        <v>0</v>
      </c>
      <c r="AA60" s="3">
        <f t="shared" si="2"/>
        <v>0</v>
      </c>
      <c r="AB60" s="3">
        <f t="shared" si="2"/>
        <v>0</v>
      </c>
      <c r="AC60" s="3">
        <f t="shared" si="2"/>
        <v>0</v>
      </c>
      <c r="AD60" s="3">
        <f t="shared" si="2"/>
        <v>0</v>
      </c>
      <c r="AE60" s="3">
        <f t="shared" si="2"/>
        <v>0</v>
      </c>
    </row>
  </sheetData>
  <mergeCells count="8">
    <mergeCell ref="A1:A2"/>
    <mergeCell ref="B1:K1"/>
    <mergeCell ref="L1:U1"/>
    <mergeCell ref="V1:AE1"/>
    <mergeCell ref="A31:A32"/>
    <mergeCell ref="B31:K31"/>
    <mergeCell ref="L31:U31"/>
    <mergeCell ref="V31:AE31"/>
  </mergeCells>
  <conditionalFormatting sqref="B3:AE28">
    <cfRule type="cellIs" dxfId="23" priority="3" operator="greaterThan">
      <formula>500</formula>
    </cfRule>
    <cfRule type="cellIs" dxfId="22" priority="4" operator="greaterThan">
      <formula>23623.28</formula>
    </cfRule>
    <cfRule type="cellIs" dxfId="21" priority="5" operator="greaterThan">
      <formula>500</formula>
    </cfRule>
  </conditionalFormatting>
  <conditionalFormatting sqref="B33:AE58">
    <cfRule type="cellIs" dxfId="20" priority="1" operator="lessThan">
      <formula>136</formula>
    </cfRule>
    <cfRule type="cellIs" dxfId="19" priority="2" operator="greaterThan">
      <formula>250</formula>
    </cfRule>
  </conditionalFormatting>
  <conditionalFormatting sqref="AG4">
    <cfRule type="cellIs" dxfId="18" priority="10" operator="greaterThan">
      <formula>500</formula>
    </cfRule>
    <cfRule type="cellIs" dxfId="17" priority="11" operator="greaterThan">
      <formula>250</formula>
    </cfRule>
    <cfRule type="cellIs" dxfId="16" priority="12" operator="greaterThan">
      <formula>500</formula>
    </cfRule>
  </conditionalFormatting>
  <conditionalFormatting sqref="AG35">
    <cfRule type="cellIs" dxfId="15" priority="8" operator="greaterThan">
      <formula>250</formula>
    </cfRule>
    <cfRule type="cellIs" dxfId="14" priority="9" operator="greaterThan">
      <formula>500</formula>
    </cfRule>
  </conditionalFormatting>
  <conditionalFormatting sqref="AG36">
    <cfRule type="cellIs" dxfId="13" priority="6" operator="greaterThan">
      <formula>163</formula>
    </cfRule>
    <cfRule type="cellIs" dxfId="12" priority="7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DFDFF-4C36-44A3-AA8B-4C0A9877607C}">
  <dimension ref="A1:U63"/>
  <sheetViews>
    <sheetView zoomScale="50" zoomScaleNormal="50" workbookViewId="0">
      <selection activeCell="AC27" sqref="AC27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88" t="s">
        <v>77</v>
      </c>
      <c r="B1" s="87" t="s">
        <v>82</v>
      </c>
      <c r="C1" s="86" t="s">
        <v>81</v>
      </c>
    </row>
    <row r="2" spans="1:21" x14ac:dyDescent="0.3">
      <c r="A2" s="92">
        <v>8.3000000000000007</v>
      </c>
      <c r="B2" s="31">
        <v>24</v>
      </c>
      <c r="C2" s="91">
        <f>26-B2</f>
        <v>2</v>
      </c>
      <c r="S2" s="93" t="s">
        <v>80</v>
      </c>
      <c r="T2" s="93">
        <v>30</v>
      </c>
      <c r="U2" s="94">
        <f>100*T2/T4</f>
        <v>100</v>
      </c>
    </row>
    <row r="3" spans="1:21" x14ac:dyDescent="0.3">
      <c r="A3" s="92">
        <v>9.3000000000000007</v>
      </c>
      <c r="B3" s="31">
        <v>25</v>
      </c>
      <c r="C3" s="91">
        <f t="shared" ref="C3:C30" si="0">26-B3</f>
        <v>1</v>
      </c>
      <c r="S3" s="93" t="s">
        <v>79</v>
      </c>
      <c r="T3" s="93">
        <v>0</v>
      </c>
      <c r="U3" s="94">
        <f>100*T3/T4</f>
        <v>0</v>
      </c>
    </row>
    <row r="4" spans="1:21" x14ac:dyDescent="0.3">
      <c r="A4" s="92">
        <v>10.3</v>
      </c>
      <c r="B4" s="31">
        <v>25</v>
      </c>
      <c r="C4" s="91">
        <f t="shared" si="0"/>
        <v>1</v>
      </c>
      <c r="S4" s="93" t="s">
        <v>78</v>
      </c>
      <c r="T4" s="93">
        <f>SUM(T2:T3)</f>
        <v>30</v>
      </c>
      <c r="U4" s="93">
        <f>SUM(U2:U3)</f>
        <v>100</v>
      </c>
    </row>
    <row r="5" spans="1:21" x14ac:dyDescent="0.3">
      <c r="A5" s="92">
        <v>11.3</v>
      </c>
      <c r="B5" s="31">
        <v>25</v>
      </c>
      <c r="C5" s="91">
        <f t="shared" si="0"/>
        <v>1</v>
      </c>
    </row>
    <row r="6" spans="1:21" x14ac:dyDescent="0.3">
      <c r="A6" s="92">
        <v>12.3</v>
      </c>
      <c r="B6" s="31">
        <v>25</v>
      </c>
      <c r="C6" s="91">
        <f t="shared" si="0"/>
        <v>1</v>
      </c>
    </row>
    <row r="7" spans="1:21" x14ac:dyDescent="0.3">
      <c r="A7" s="92">
        <v>13.3</v>
      </c>
      <c r="B7" s="31">
        <v>25</v>
      </c>
      <c r="C7" s="91">
        <f t="shared" si="0"/>
        <v>1</v>
      </c>
    </row>
    <row r="8" spans="1:21" x14ac:dyDescent="0.3">
      <c r="A8" s="92">
        <v>14.3</v>
      </c>
      <c r="B8" s="31">
        <v>25</v>
      </c>
      <c r="C8" s="91">
        <f t="shared" si="0"/>
        <v>1</v>
      </c>
    </row>
    <row r="9" spans="1:21" x14ac:dyDescent="0.3">
      <c r="A9" s="92">
        <v>15.3</v>
      </c>
      <c r="B9" s="31">
        <v>25</v>
      </c>
      <c r="C9" s="91">
        <f t="shared" si="0"/>
        <v>1</v>
      </c>
    </row>
    <row r="10" spans="1:21" x14ac:dyDescent="0.3">
      <c r="A10" s="92">
        <v>16.3</v>
      </c>
      <c r="B10" s="31">
        <v>24</v>
      </c>
      <c r="C10" s="91">
        <f t="shared" si="0"/>
        <v>2</v>
      </c>
    </row>
    <row r="11" spans="1:21" x14ac:dyDescent="0.3">
      <c r="A11" s="92">
        <v>17.3</v>
      </c>
      <c r="B11" s="31">
        <v>24</v>
      </c>
      <c r="C11" s="91">
        <f t="shared" si="0"/>
        <v>2</v>
      </c>
    </row>
    <row r="12" spans="1:21" x14ac:dyDescent="0.3">
      <c r="A12" s="92">
        <v>8.3000000000000007</v>
      </c>
      <c r="B12" s="31">
        <v>26</v>
      </c>
      <c r="C12" s="91">
        <f t="shared" si="0"/>
        <v>0</v>
      </c>
    </row>
    <row r="13" spans="1:21" x14ac:dyDescent="0.3">
      <c r="A13" s="92">
        <v>9.3000000000000007</v>
      </c>
      <c r="B13" s="31">
        <v>26</v>
      </c>
      <c r="C13" s="91">
        <f t="shared" si="0"/>
        <v>0</v>
      </c>
    </row>
    <row r="14" spans="1:21" x14ac:dyDescent="0.3">
      <c r="A14" s="92">
        <v>10.3</v>
      </c>
      <c r="B14" s="31">
        <v>26</v>
      </c>
      <c r="C14" s="91">
        <f t="shared" si="0"/>
        <v>0</v>
      </c>
    </row>
    <row r="15" spans="1:21" x14ac:dyDescent="0.3">
      <c r="A15" s="92">
        <v>11.3</v>
      </c>
      <c r="B15" s="31">
        <v>26</v>
      </c>
      <c r="C15" s="91">
        <f t="shared" si="0"/>
        <v>0</v>
      </c>
    </row>
    <row r="16" spans="1:21" x14ac:dyDescent="0.3">
      <c r="A16" s="92">
        <v>12.3</v>
      </c>
      <c r="B16" s="31">
        <v>26</v>
      </c>
      <c r="C16" s="91">
        <f t="shared" si="0"/>
        <v>0</v>
      </c>
    </row>
    <row r="17" spans="1:3" x14ac:dyDescent="0.3">
      <c r="A17" s="92">
        <v>13.3</v>
      </c>
      <c r="B17" s="31">
        <v>26</v>
      </c>
      <c r="C17" s="91">
        <f t="shared" si="0"/>
        <v>0</v>
      </c>
    </row>
    <row r="18" spans="1:3" x14ac:dyDescent="0.3">
      <c r="A18" s="92">
        <v>14.3</v>
      </c>
      <c r="B18" s="31">
        <v>26</v>
      </c>
      <c r="C18" s="91">
        <f t="shared" si="0"/>
        <v>0</v>
      </c>
    </row>
    <row r="19" spans="1:3" x14ac:dyDescent="0.3">
      <c r="A19" s="92">
        <v>15.3</v>
      </c>
      <c r="B19" s="31">
        <v>26</v>
      </c>
      <c r="C19" s="91">
        <f t="shared" si="0"/>
        <v>0</v>
      </c>
    </row>
    <row r="20" spans="1:3" x14ac:dyDescent="0.3">
      <c r="A20" s="92">
        <v>16.3</v>
      </c>
      <c r="B20" s="31">
        <v>25</v>
      </c>
      <c r="C20" s="91">
        <f t="shared" si="0"/>
        <v>1</v>
      </c>
    </row>
    <row r="21" spans="1:3" x14ac:dyDescent="0.3">
      <c r="A21" s="92">
        <v>17.3</v>
      </c>
      <c r="B21" s="31">
        <v>25</v>
      </c>
      <c r="C21" s="91">
        <f t="shared" si="0"/>
        <v>1</v>
      </c>
    </row>
    <row r="22" spans="1:3" x14ac:dyDescent="0.3">
      <c r="A22" s="92">
        <v>7.3</v>
      </c>
      <c r="B22" s="31">
        <v>26</v>
      </c>
      <c r="C22" s="91">
        <f t="shared" si="0"/>
        <v>0</v>
      </c>
    </row>
    <row r="23" spans="1:3" x14ac:dyDescent="0.3">
      <c r="A23" s="92">
        <v>8.3000000000000007</v>
      </c>
      <c r="B23" s="31">
        <v>26</v>
      </c>
      <c r="C23" s="91">
        <f t="shared" si="0"/>
        <v>0</v>
      </c>
    </row>
    <row r="24" spans="1:3" x14ac:dyDescent="0.3">
      <c r="A24" s="92">
        <v>9.3000000000000007</v>
      </c>
      <c r="B24" s="31">
        <v>26</v>
      </c>
      <c r="C24" s="91">
        <f t="shared" si="0"/>
        <v>0</v>
      </c>
    </row>
    <row r="25" spans="1:3" x14ac:dyDescent="0.3">
      <c r="A25" s="92">
        <v>10.3</v>
      </c>
      <c r="B25" s="31">
        <v>26</v>
      </c>
      <c r="C25" s="91">
        <f t="shared" si="0"/>
        <v>0</v>
      </c>
    </row>
    <row r="26" spans="1:3" x14ac:dyDescent="0.3">
      <c r="A26" s="92">
        <v>11.3</v>
      </c>
      <c r="B26" s="31">
        <v>26</v>
      </c>
      <c r="C26" s="91">
        <f t="shared" si="0"/>
        <v>0</v>
      </c>
    </row>
    <row r="27" spans="1:3" x14ac:dyDescent="0.3">
      <c r="A27" s="92">
        <v>12.3</v>
      </c>
      <c r="B27" s="31">
        <v>26</v>
      </c>
      <c r="C27" s="91">
        <f t="shared" si="0"/>
        <v>0</v>
      </c>
    </row>
    <row r="28" spans="1:3" x14ac:dyDescent="0.3">
      <c r="A28" s="92">
        <v>13.3</v>
      </c>
      <c r="B28" s="31">
        <v>26</v>
      </c>
      <c r="C28" s="91">
        <f t="shared" si="0"/>
        <v>0</v>
      </c>
    </row>
    <row r="29" spans="1:3" x14ac:dyDescent="0.3">
      <c r="A29" s="92">
        <v>14.3</v>
      </c>
      <c r="B29" s="31">
        <v>26</v>
      </c>
      <c r="C29" s="91">
        <f t="shared" si="0"/>
        <v>0</v>
      </c>
    </row>
    <row r="30" spans="1:3" x14ac:dyDescent="0.3">
      <c r="A30" s="92">
        <v>15.3</v>
      </c>
      <c r="B30" s="31">
        <v>26</v>
      </c>
      <c r="C30" s="91">
        <f t="shared" si="0"/>
        <v>0</v>
      </c>
    </row>
    <row r="31" spans="1:3" ht="15" thickBot="1" x14ac:dyDescent="0.35">
      <c r="A31" s="90">
        <v>16.3</v>
      </c>
      <c r="B31" s="82">
        <v>26</v>
      </c>
      <c r="C31" s="89">
        <f>26-B31</f>
        <v>0</v>
      </c>
    </row>
    <row r="32" spans="1:3" ht="15" thickBot="1" x14ac:dyDescent="0.35"/>
    <row r="33" spans="1:4" x14ac:dyDescent="0.3">
      <c r="A33" s="88" t="s">
        <v>77</v>
      </c>
      <c r="B33" s="87" t="s">
        <v>84</v>
      </c>
      <c r="C33" s="87" t="s">
        <v>86</v>
      </c>
      <c r="D33" s="86" t="s">
        <v>85</v>
      </c>
    </row>
    <row r="34" spans="1:4" x14ac:dyDescent="0.3">
      <c r="A34" s="85">
        <v>8.3000000000000007</v>
      </c>
      <c r="B34" s="31">
        <v>16</v>
      </c>
      <c r="C34" s="39">
        <f>26-B34-D34</f>
        <v>10</v>
      </c>
      <c r="D34" s="84">
        <v>0</v>
      </c>
    </row>
    <row r="35" spans="1:4" x14ac:dyDescent="0.3">
      <c r="A35" s="85">
        <v>9.3000000000000007</v>
      </c>
      <c r="B35" s="31">
        <v>20</v>
      </c>
      <c r="C35" s="39">
        <f t="shared" ref="C35:C63" si="1">26-B35-D35</f>
        <v>6</v>
      </c>
      <c r="D35" s="84">
        <v>0</v>
      </c>
    </row>
    <row r="36" spans="1:4" x14ac:dyDescent="0.3">
      <c r="A36" s="85">
        <v>10.3</v>
      </c>
      <c r="B36" s="31">
        <v>20</v>
      </c>
      <c r="C36" s="39">
        <f t="shared" si="1"/>
        <v>6</v>
      </c>
      <c r="D36" s="84">
        <v>0</v>
      </c>
    </row>
    <row r="37" spans="1:4" x14ac:dyDescent="0.3">
      <c r="A37" s="85">
        <v>11.3</v>
      </c>
      <c r="B37" s="31">
        <v>21</v>
      </c>
      <c r="C37" s="39">
        <f t="shared" si="1"/>
        <v>5</v>
      </c>
      <c r="D37" s="84">
        <v>0</v>
      </c>
    </row>
    <row r="38" spans="1:4" x14ac:dyDescent="0.3">
      <c r="A38" s="85">
        <v>12.3</v>
      </c>
      <c r="B38" s="31">
        <v>20</v>
      </c>
      <c r="C38" s="39">
        <f t="shared" si="1"/>
        <v>6</v>
      </c>
      <c r="D38" s="84">
        <v>0</v>
      </c>
    </row>
    <row r="39" spans="1:4" x14ac:dyDescent="0.3">
      <c r="A39" s="85">
        <v>13.3</v>
      </c>
      <c r="B39" s="31">
        <v>22</v>
      </c>
      <c r="C39" s="39">
        <f t="shared" si="1"/>
        <v>4</v>
      </c>
      <c r="D39" s="84">
        <v>0</v>
      </c>
    </row>
    <row r="40" spans="1:4" x14ac:dyDescent="0.3">
      <c r="A40" s="85">
        <v>14.3</v>
      </c>
      <c r="B40" s="31">
        <v>19</v>
      </c>
      <c r="C40" s="39">
        <f t="shared" si="1"/>
        <v>7</v>
      </c>
      <c r="D40" s="84">
        <v>0</v>
      </c>
    </row>
    <row r="41" spans="1:4" x14ac:dyDescent="0.3">
      <c r="A41" s="85">
        <v>15.3</v>
      </c>
      <c r="B41" s="31">
        <v>18</v>
      </c>
      <c r="C41" s="39">
        <f t="shared" si="1"/>
        <v>8</v>
      </c>
      <c r="D41" s="84">
        <v>0</v>
      </c>
    </row>
    <row r="42" spans="1:4" x14ac:dyDescent="0.3">
      <c r="A42" s="85">
        <v>16.3</v>
      </c>
      <c r="B42" s="31">
        <v>15</v>
      </c>
      <c r="C42" s="39">
        <f t="shared" si="1"/>
        <v>11</v>
      </c>
      <c r="D42" s="84">
        <v>0</v>
      </c>
    </row>
    <row r="43" spans="1:4" x14ac:dyDescent="0.3">
      <c r="A43" s="85">
        <v>17.3</v>
      </c>
      <c r="B43" s="31">
        <v>13</v>
      </c>
      <c r="C43" s="39">
        <f t="shared" si="1"/>
        <v>12</v>
      </c>
      <c r="D43" s="84">
        <v>1</v>
      </c>
    </row>
    <row r="44" spans="1:4" x14ac:dyDescent="0.3">
      <c r="A44" s="85">
        <v>8.3000000000000007</v>
      </c>
      <c r="B44" s="31">
        <v>23</v>
      </c>
      <c r="C44" s="39">
        <f t="shared" si="1"/>
        <v>3</v>
      </c>
      <c r="D44" s="84">
        <v>0</v>
      </c>
    </row>
    <row r="45" spans="1:4" x14ac:dyDescent="0.3">
      <c r="A45" s="85">
        <v>9.3000000000000007</v>
      </c>
      <c r="B45" s="31">
        <v>22</v>
      </c>
      <c r="C45" s="39">
        <f t="shared" si="1"/>
        <v>4</v>
      </c>
      <c r="D45" s="84">
        <v>0</v>
      </c>
    </row>
    <row r="46" spans="1:4" x14ac:dyDescent="0.3">
      <c r="A46" s="85">
        <v>10.3</v>
      </c>
      <c r="B46" s="31">
        <v>26</v>
      </c>
      <c r="C46" s="39">
        <f t="shared" si="1"/>
        <v>0</v>
      </c>
      <c r="D46" s="84">
        <v>0</v>
      </c>
    </row>
    <row r="47" spans="1:4" x14ac:dyDescent="0.3">
      <c r="A47" s="85">
        <v>11.3</v>
      </c>
      <c r="B47" s="31">
        <v>26</v>
      </c>
      <c r="C47" s="39">
        <f t="shared" si="1"/>
        <v>0</v>
      </c>
      <c r="D47" s="84">
        <v>0</v>
      </c>
    </row>
    <row r="48" spans="1:4" x14ac:dyDescent="0.3">
      <c r="A48" s="85">
        <v>12.3</v>
      </c>
      <c r="B48" s="31">
        <v>26</v>
      </c>
      <c r="C48" s="39">
        <f t="shared" si="1"/>
        <v>0</v>
      </c>
      <c r="D48" s="84">
        <v>0</v>
      </c>
    </row>
    <row r="49" spans="1:4" x14ac:dyDescent="0.3">
      <c r="A49" s="85">
        <v>13.3</v>
      </c>
      <c r="B49" s="31">
        <v>26</v>
      </c>
      <c r="C49" s="39">
        <f t="shared" si="1"/>
        <v>0</v>
      </c>
      <c r="D49" s="84">
        <v>0</v>
      </c>
    </row>
    <row r="50" spans="1:4" x14ac:dyDescent="0.3">
      <c r="A50" s="85">
        <v>14.3</v>
      </c>
      <c r="B50" s="31">
        <v>23</v>
      </c>
      <c r="C50" s="39">
        <f t="shared" si="1"/>
        <v>3</v>
      </c>
      <c r="D50" s="84">
        <v>0</v>
      </c>
    </row>
    <row r="51" spans="1:4" x14ac:dyDescent="0.3">
      <c r="A51" s="85">
        <v>15.3</v>
      </c>
      <c r="B51" s="31">
        <v>26</v>
      </c>
      <c r="C51" s="39">
        <f t="shared" si="1"/>
        <v>0</v>
      </c>
      <c r="D51" s="84">
        <v>0</v>
      </c>
    </row>
    <row r="52" spans="1:4" x14ac:dyDescent="0.3">
      <c r="A52" s="85">
        <v>16.3</v>
      </c>
      <c r="B52" s="31">
        <v>21</v>
      </c>
      <c r="C52" s="39">
        <f t="shared" si="1"/>
        <v>5</v>
      </c>
      <c r="D52" s="84">
        <v>0</v>
      </c>
    </row>
    <row r="53" spans="1:4" x14ac:dyDescent="0.3">
      <c r="A53" s="85">
        <v>17.3</v>
      </c>
      <c r="B53" s="31">
        <v>20</v>
      </c>
      <c r="C53" s="39">
        <f t="shared" si="1"/>
        <v>6</v>
      </c>
      <c r="D53" s="84">
        <v>0</v>
      </c>
    </row>
    <row r="54" spans="1:4" x14ac:dyDescent="0.3">
      <c r="A54" s="85">
        <v>7.3</v>
      </c>
      <c r="B54" s="31">
        <v>26</v>
      </c>
      <c r="C54" s="39">
        <f t="shared" si="1"/>
        <v>0</v>
      </c>
      <c r="D54" s="84">
        <v>0</v>
      </c>
    </row>
    <row r="55" spans="1:4" x14ac:dyDescent="0.3">
      <c r="A55" s="85">
        <v>8.3000000000000007</v>
      </c>
      <c r="B55" s="31">
        <v>26</v>
      </c>
      <c r="C55" s="39">
        <f t="shared" si="1"/>
        <v>0</v>
      </c>
      <c r="D55" s="84">
        <v>0</v>
      </c>
    </row>
    <row r="56" spans="1:4" x14ac:dyDescent="0.3">
      <c r="A56" s="85">
        <v>9.3000000000000007</v>
      </c>
      <c r="B56" s="31">
        <v>25</v>
      </c>
      <c r="C56" s="39">
        <f t="shared" si="1"/>
        <v>1</v>
      </c>
      <c r="D56" s="84">
        <v>0</v>
      </c>
    </row>
    <row r="57" spans="1:4" x14ac:dyDescent="0.3">
      <c r="A57" s="85">
        <v>10.3</v>
      </c>
      <c r="B57" s="31">
        <v>26</v>
      </c>
      <c r="C57" s="39">
        <f t="shared" si="1"/>
        <v>0</v>
      </c>
      <c r="D57" s="84">
        <v>0</v>
      </c>
    </row>
    <row r="58" spans="1:4" x14ac:dyDescent="0.3">
      <c r="A58" s="85">
        <v>11.3</v>
      </c>
      <c r="B58" s="31">
        <v>26</v>
      </c>
      <c r="C58" s="39">
        <f t="shared" si="1"/>
        <v>0</v>
      </c>
      <c r="D58" s="84">
        <v>0</v>
      </c>
    </row>
    <row r="59" spans="1:4" x14ac:dyDescent="0.3">
      <c r="A59" s="85">
        <v>12.3</v>
      </c>
      <c r="B59" s="31">
        <v>26</v>
      </c>
      <c r="C59" s="39">
        <f t="shared" si="1"/>
        <v>0</v>
      </c>
      <c r="D59" s="84">
        <v>0</v>
      </c>
    </row>
    <row r="60" spans="1:4" x14ac:dyDescent="0.3">
      <c r="A60" s="85">
        <v>13.3</v>
      </c>
      <c r="B60" s="31">
        <v>26</v>
      </c>
      <c r="C60" s="39">
        <f t="shared" si="1"/>
        <v>0</v>
      </c>
      <c r="D60" s="84">
        <v>0</v>
      </c>
    </row>
    <row r="61" spans="1:4" x14ac:dyDescent="0.3">
      <c r="A61" s="85">
        <v>14.3</v>
      </c>
      <c r="B61" s="31">
        <v>26</v>
      </c>
      <c r="C61" s="39">
        <f t="shared" si="1"/>
        <v>0</v>
      </c>
      <c r="D61" s="84">
        <v>0</v>
      </c>
    </row>
    <row r="62" spans="1:4" x14ac:dyDescent="0.3">
      <c r="A62" s="85">
        <v>15.3</v>
      </c>
      <c r="B62" s="31">
        <v>26</v>
      </c>
      <c r="C62" s="39">
        <f t="shared" si="1"/>
        <v>0</v>
      </c>
      <c r="D62" s="84">
        <v>0</v>
      </c>
    </row>
    <row r="63" spans="1:4" ht="15" thickBot="1" x14ac:dyDescent="0.35">
      <c r="A63" s="83">
        <v>16.3</v>
      </c>
      <c r="B63" s="82">
        <v>26</v>
      </c>
      <c r="C63" s="95">
        <f t="shared" si="1"/>
        <v>0</v>
      </c>
      <c r="D63" s="81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F1957-87B2-4D0E-BCA0-8D9EF28EDC1E}">
  <sheetPr codeName="Foglio4"/>
  <dimension ref="A1:AE88"/>
  <sheetViews>
    <sheetView zoomScale="60" zoomScaleNormal="60" workbookViewId="0">
      <selection activeCell="AI28" sqref="AI28"/>
    </sheetView>
  </sheetViews>
  <sheetFormatPr defaultRowHeight="13.8" x14ac:dyDescent="0.3"/>
  <cols>
    <col min="1" max="1" width="13.6640625" style="3" customWidth="1"/>
    <col min="2" max="2" width="7.44140625" style="3" bestFit="1" customWidth="1"/>
    <col min="3" max="3" width="7.33203125" style="3" bestFit="1" customWidth="1"/>
    <col min="4" max="4" width="8.88671875" style="3" bestFit="1" customWidth="1"/>
    <col min="5" max="5" width="8.77734375" style="3" bestFit="1" customWidth="1"/>
    <col min="6" max="9" width="8.44140625" style="3" bestFit="1" customWidth="1"/>
    <col min="10" max="10" width="7.33203125" style="3" bestFit="1" customWidth="1"/>
    <col min="11" max="11" width="6.5546875" style="3" bestFit="1" customWidth="1"/>
    <col min="12" max="12" width="8.6640625" style="3" bestFit="1" customWidth="1"/>
    <col min="13" max="13" width="8.88671875" style="3" bestFit="1" customWidth="1"/>
    <col min="14" max="14" width="9.21875" style="3" bestFit="1" customWidth="1"/>
    <col min="15" max="15" width="8.77734375" style="3" bestFit="1" customWidth="1"/>
    <col min="16" max="16" width="9.21875" style="3" bestFit="1" customWidth="1"/>
    <col min="17" max="17" width="8.77734375" style="3" bestFit="1" customWidth="1"/>
    <col min="18" max="20" width="8.44140625" style="3" bestFit="1" customWidth="1"/>
    <col min="21" max="21" width="8.109375" style="3" bestFit="1" customWidth="1"/>
    <col min="22" max="22" width="9.109375" style="3" bestFit="1" customWidth="1"/>
    <col min="23" max="24" width="9.21875" style="3" bestFit="1" customWidth="1"/>
    <col min="25" max="25" width="8.44140625" style="3" bestFit="1" customWidth="1"/>
    <col min="26" max="27" width="9.21875" style="3" bestFit="1" customWidth="1"/>
    <col min="28" max="29" width="9.5546875" style="3" bestFit="1" customWidth="1"/>
    <col min="30" max="30" width="9.21875" style="3" bestFit="1" customWidth="1"/>
    <col min="31" max="31" width="8.77734375" style="3" bestFit="1" customWidth="1"/>
    <col min="32" max="16384" width="8.88671875" style="3"/>
  </cols>
  <sheetData>
    <row r="1" spans="1:31" ht="14.4" customHeight="1" thickBot="1" x14ac:dyDescent="0.35">
      <c r="A1" s="117" t="s">
        <v>41</v>
      </c>
      <c r="B1" s="119" t="s">
        <v>42</v>
      </c>
      <c r="C1" s="120"/>
      <c r="D1" s="120"/>
      <c r="E1" s="120"/>
      <c r="F1" s="120"/>
      <c r="G1" s="120"/>
      <c r="H1" s="120"/>
      <c r="I1" s="120"/>
      <c r="J1" s="120"/>
      <c r="K1" s="121"/>
      <c r="L1" s="119" t="s">
        <v>43</v>
      </c>
      <c r="M1" s="120"/>
      <c r="N1" s="120"/>
      <c r="O1" s="120"/>
      <c r="P1" s="120"/>
      <c r="Q1" s="120"/>
      <c r="R1" s="120"/>
      <c r="S1" s="120"/>
      <c r="T1" s="120"/>
      <c r="U1" s="121"/>
      <c r="V1" s="119" t="s">
        <v>44</v>
      </c>
      <c r="W1" s="120"/>
      <c r="X1" s="120"/>
      <c r="Y1" s="120"/>
      <c r="Z1" s="120"/>
      <c r="AA1" s="120"/>
      <c r="AB1" s="120"/>
      <c r="AC1" s="120"/>
      <c r="AD1" s="120"/>
      <c r="AE1" s="121"/>
    </row>
    <row r="2" spans="1:31" ht="15" customHeight="1" thickBot="1" x14ac:dyDescent="0.35">
      <c r="A2" s="118"/>
      <c r="B2" s="61">
        <v>8.3000000000000007</v>
      </c>
      <c r="C2" s="61">
        <v>9.3000000000000007</v>
      </c>
      <c r="D2" s="61">
        <v>10.3</v>
      </c>
      <c r="E2" s="61">
        <v>11.3</v>
      </c>
      <c r="F2" s="61">
        <v>12.3</v>
      </c>
      <c r="G2" s="61">
        <v>13.3</v>
      </c>
      <c r="H2" s="61">
        <v>14.3</v>
      </c>
      <c r="I2" s="61">
        <v>15.3</v>
      </c>
      <c r="J2" s="61">
        <v>16.3</v>
      </c>
      <c r="K2" s="62">
        <v>17.3</v>
      </c>
      <c r="L2" s="61">
        <v>8.3000000000000007</v>
      </c>
      <c r="M2" s="61">
        <v>9.3000000000000007</v>
      </c>
      <c r="N2" s="61">
        <v>10.3</v>
      </c>
      <c r="O2" s="61">
        <v>11.3</v>
      </c>
      <c r="P2" s="61">
        <v>12.3</v>
      </c>
      <c r="Q2" s="61">
        <v>13.3</v>
      </c>
      <c r="R2" s="61">
        <v>14.3</v>
      </c>
      <c r="S2" s="61">
        <v>15.3</v>
      </c>
      <c r="T2" s="61">
        <v>16.3</v>
      </c>
      <c r="U2" s="62">
        <v>17.3</v>
      </c>
      <c r="V2" s="62">
        <v>7.3</v>
      </c>
      <c r="W2" s="61">
        <v>8.3000000000000007</v>
      </c>
      <c r="X2" s="61">
        <v>9.3000000000000007</v>
      </c>
      <c r="Y2" s="61">
        <v>10.3</v>
      </c>
      <c r="Z2" s="61">
        <v>11.3</v>
      </c>
      <c r="AA2" s="61">
        <v>12.3</v>
      </c>
      <c r="AB2" s="61">
        <v>13.3</v>
      </c>
      <c r="AC2" s="61">
        <v>14.3</v>
      </c>
      <c r="AD2" s="61">
        <v>15.3</v>
      </c>
      <c r="AE2" s="62">
        <v>16.3</v>
      </c>
    </row>
    <row r="3" spans="1:31" ht="15" customHeight="1" x14ac:dyDescent="0.3">
      <c r="A3" s="59" t="s">
        <v>10</v>
      </c>
      <c r="B3" s="65">
        <v>8.3704859999999996</v>
      </c>
      <c r="C3" s="63">
        <v>50.995750000000001</v>
      </c>
      <c r="D3" s="63">
        <v>63.434310000000004</v>
      </c>
      <c r="E3" s="63">
        <v>117.6433</v>
      </c>
      <c r="F3" s="63">
        <v>115.25749999999999</v>
      </c>
      <c r="G3" s="63">
        <v>186.14580000000001</v>
      </c>
      <c r="H3" s="63">
        <v>86.708010000000002</v>
      </c>
      <c r="I3" s="63">
        <v>28.083649999999999</v>
      </c>
      <c r="J3" s="63">
        <v>11.03688</v>
      </c>
      <c r="K3" s="63">
        <v>0</v>
      </c>
      <c r="L3" s="63">
        <v>97.339920000000006</v>
      </c>
      <c r="M3" s="63">
        <v>207.09219999999999</v>
      </c>
      <c r="N3" s="63">
        <v>334.43400000000003</v>
      </c>
      <c r="O3" s="63">
        <v>252.22200000000001</v>
      </c>
      <c r="P3" s="63">
        <v>425.24200000000002</v>
      </c>
      <c r="Q3" s="63">
        <v>417.76670000000001</v>
      </c>
      <c r="R3" s="63">
        <v>278.97250000000003</v>
      </c>
      <c r="S3" s="63">
        <v>227.5033</v>
      </c>
      <c r="T3" s="63">
        <v>165.24629999999999</v>
      </c>
      <c r="U3" s="63">
        <v>60.034619999999997</v>
      </c>
      <c r="V3" s="63">
        <v>163.55439999999999</v>
      </c>
      <c r="W3" s="63">
        <v>198.49459999999999</v>
      </c>
      <c r="X3" s="63">
        <v>305.51670000000001</v>
      </c>
      <c r="Y3" s="63">
        <v>586.34739999999999</v>
      </c>
      <c r="Z3" s="63">
        <v>474.7226</v>
      </c>
      <c r="AA3" s="63">
        <v>580.59950000000003</v>
      </c>
      <c r="AB3" s="63">
        <v>560.53819999999996</v>
      </c>
      <c r="AC3" s="63">
        <v>608.93150000000003</v>
      </c>
      <c r="AD3" s="63">
        <v>421.78339999999997</v>
      </c>
      <c r="AE3" s="66">
        <v>244.72309999999999</v>
      </c>
    </row>
    <row r="4" spans="1:31" x14ac:dyDescent="0.3">
      <c r="A4" s="60" t="s">
        <v>16</v>
      </c>
      <c r="B4" s="27">
        <v>16.62454</v>
      </c>
      <c r="C4" s="23">
        <v>52.190339999999999</v>
      </c>
      <c r="D4" s="23">
        <v>138.15110000000001</v>
      </c>
      <c r="E4" s="23">
        <v>177.036</v>
      </c>
      <c r="F4" s="23">
        <v>116.0921</v>
      </c>
      <c r="G4" s="23">
        <v>182.16650000000001</v>
      </c>
      <c r="H4" s="23">
        <v>73.163589999999999</v>
      </c>
      <c r="I4" s="23">
        <v>50.279989999999998</v>
      </c>
      <c r="J4" s="23">
        <v>13.909459999999999</v>
      </c>
      <c r="K4" s="23">
        <v>0</v>
      </c>
      <c r="L4" s="23">
        <v>184.62280000000001</v>
      </c>
      <c r="M4" s="23">
        <v>323.97399999999999</v>
      </c>
      <c r="N4" s="23">
        <v>410.5505</v>
      </c>
      <c r="O4" s="23">
        <v>519.27959999999996</v>
      </c>
      <c r="P4" s="23">
        <v>447.98050000000001</v>
      </c>
      <c r="Q4" s="23">
        <v>444.7097</v>
      </c>
      <c r="R4" s="23">
        <v>453.69049999999999</v>
      </c>
      <c r="S4" s="23">
        <v>309.15980000000002</v>
      </c>
      <c r="T4" s="23">
        <v>174.108</v>
      </c>
      <c r="U4" s="23">
        <v>72.708269999999999</v>
      </c>
      <c r="V4" s="23">
        <v>359.54</v>
      </c>
      <c r="W4" s="23">
        <v>271.00189999999998</v>
      </c>
      <c r="X4" s="23">
        <v>387.62479999999999</v>
      </c>
      <c r="Y4" s="23">
        <v>494.55709999999999</v>
      </c>
      <c r="Z4" s="23">
        <v>875.22670000000005</v>
      </c>
      <c r="AA4" s="23">
        <v>672.92179999999996</v>
      </c>
      <c r="AB4" s="23">
        <v>744.03589999999997</v>
      </c>
      <c r="AC4" s="23">
        <v>653.29499999999996</v>
      </c>
      <c r="AD4" s="23">
        <v>696.86400000000003</v>
      </c>
      <c r="AE4" s="28">
        <v>377.49360000000001</v>
      </c>
    </row>
    <row r="5" spans="1:31" x14ac:dyDescent="0.3">
      <c r="A5" s="60" t="s">
        <v>17</v>
      </c>
      <c r="B5" s="27">
        <v>12.317030000000001</v>
      </c>
      <c r="C5" s="23">
        <v>52.986620000000002</v>
      </c>
      <c r="D5" s="23">
        <v>98.498480000000001</v>
      </c>
      <c r="E5" s="23">
        <v>113.24760000000001</v>
      </c>
      <c r="F5" s="23">
        <v>146.55369999999999</v>
      </c>
      <c r="G5" s="23">
        <v>167.3784</v>
      </c>
      <c r="H5" s="23">
        <v>117.4246</v>
      </c>
      <c r="I5" s="23">
        <v>58.576889999999999</v>
      </c>
      <c r="J5" s="23">
        <v>12.516629999999999</v>
      </c>
      <c r="K5" s="23">
        <v>0</v>
      </c>
      <c r="L5" s="23">
        <v>137.34020000000001</v>
      </c>
      <c r="M5" s="23">
        <v>276.78449999999998</v>
      </c>
      <c r="N5" s="23">
        <v>314.44459999999998</v>
      </c>
      <c r="O5" s="23">
        <v>407.4402</v>
      </c>
      <c r="P5" s="23">
        <v>397.93020000000001</v>
      </c>
      <c r="Q5" s="23">
        <v>417.92790000000002</v>
      </c>
      <c r="R5" s="23">
        <v>311.3424</v>
      </c>
      <c r="S5" s="23">
        <v>247.44040000000001</v>
      </c>
      <c r="T5" s="23">
        <v>126.718</v>
      </c>
      <c r="U5" s="23">
        <v>74.164519999999996</v>
      </c>
      <c r="V5" s="23">
        <v>190.91249999999999</v>
      </c>
      <c r="W5" s="23">
        <v>192.2885</v>
      </c>
      <c r="X5" s="23">
        <v>539.76790000000005</v>
      </c>
      <c r="Y5" s="23">
        <v>332.73669999999998</v>
      </c>
      <c r="Z5" s="23">
        <v>491.74329999999998</v>
      </c>
      <c r="AA5" s="23">
        <v>545.16030000000001</v>
      </c>
      <c r="AB5" s="23">
        <v>460.56389999999999</v>
      </c>
      <c r="AC5" s="23">
        <v>459.57650000000001</v>
      </c>
      <c r="AD5" s="23">
        <v>466.55880000000002</v>
      </c>
      <c r="AE5" s="28">
        <v>219.8783</v>
      </c>
    </row>
    <row r="6" spans="1:31" x14ac:dyDescent="0.3">
      <c r="A6" s="60" t="s">
        <v>18</v>
      </c>
      <c r="B6" s="27">
        <v>6.488772</v>
      </c>
      <c r="C6" s="23">
        <v>24.817329999999998</v>
      </c>
      <c r="D6" s="23">
        <v>56.071429999999999</v>
      </c>
      <c r="E6" s="23">
        <v>70.744879999999995</v>
      </c>
      <c r="F6" s="23">
        <v>60.115670000000001</v>
      </c>
      <c r="G6" s="23">
        <v>77.751499999999993</v>
      </c>
      <c r="H6" s="23">
        <v>67.741069999999993</v>
      </c>
      <c r="I6" s="23">
        <v>28.392399999999999</v>
      </c>
      <c r="J6" s="23">
        <v>7.808745</v>
      </c>
      <c r="K6" s="23">
        <v>0</v>
      </c>
      <c r="L6" s="23">
        <v>83.240870000000001</v>
      </c>
      <c r="M6" s="23">
        <v>105.3326</v>
      </c>
      <c r="N6" s="23">
        <v>199.1942</v>
      </c>
      <c r="O6" s="23">
        <v>207.37790000000001</v>
      </c>
      <c r="P6" s="23">
        <v>201.42089999999999</v>
      </c>
      <c r="Q6" s="23">
        <v>245.41810000000001</v>
      </c>
      <c r="R6" s="23">
        <v>219.92099999999999</v>
      </c>
      <c r="S6" s="23">
        <v>118.4875</v>
      </c>
      <c r="T6" s="23">
        <v>64.445080000000004</v>
      </c>
      <c r="U6" s="23">
        <v>25.33229</v>
      </c>
      <c r="V6" s="23">
        <v>88.213719999999995</v>
      </c>
      <c r="W6" s="23">
        <v>260.92840000000001</v>
      </c>
      <c r="X6" s="23">
        <v>244.88570000000001</v>
      </c>
      <c r="Y6" s="23">
        <v>368.11689999999999</v>
      </c>
      <c r="Z6" s="23">
        <v>413.89940000000001</v>
      </c>
      <c r="AA6" s="23">
        <v>299.46480000000003</v>
      </c>
      <c r="AB6" s="23">
        <v>451.76240000000001</v>
      </c>
      <c r="AC6" s="23">
        <v>328.56119999999999</v>
      </c>
      <c r="AD6" s="23">
        <v>341.87569999999999</v>
      </c>
      <c r="AE6" s="28">
        <v>155.35329999999999</v>
      </c>
    </row>
    <row r="7" spans="1:31" x14ac:dyDescent="0.3">
      <c r="A7" s="60" t="s">
        <v>19</v>
      </c>
      <c r="B7" s="27">
        <v>5.2065989999999998</v>
      </c>
      <c r="C7" s="23">
        <v>27.205690000000001</v>
      </c>
      <c r="D7" s="23">
        <v>52.581530000000001</v>
      </c>
      <c r="E7" s="23">
        <v>44.605089999999997</v>
      </c>
      <c r="F7" s="23">
        <v>68.063109999999995</v>
      </c>
      <c r="G7" s="23">
        <v>44.409550000000003</v>
      </c>
      <c r="H7" s="23">
        <v>67.615430000000003</v>
      </c>
      <c r="I7" s="23">
        <v>30.332229999999999</v>
      </c>
      <c r="J7" s="23">
        <v>3.840036</v>
      </c>
      <c r="K7" s="23">
        <v>0</v>
      </c>
      <c r="L7" s="23">
        <v>55.408459999999998</v>
      </c>
      <c r="M7" s="23">
        <v>80.213040000000007</v>
      </c>
      <c r="N7" s="23">
        <v>135.8347</v>
      </c>
      <c r="O7" s="23">
        <v>150.9855</v>
      </c>
      <c r="P7" s="23">
        <v>147.1627</v>
      </c>
      <c r="Q7" s="23">
        <v>165.10749999999999</v>
      </c>
      <c r="R7" s="23">
        <v>105.4217</v>
      </c>
      <c r="S7" s="23">
        <v>111.8507</v>
      </c>
      <c r="T7" s="23">
        <v>69.959980000000002</v>
      </c>
      <c r="U7" s="23">
        <v>28.343599999999999</v>
      </c>
      <c r="V7" s="23">
        <v>101.6769</v>
      </c>
      <c r="W7" s="23">
        <v>142.07060000000001</v>
      </c>
      <c r="X7" s="23">
        <v>250.02529999999999</v>
      </c>
      <c r="Y7" s="23">
        <v>237.23660000000001</v>
      </c>
      <c r="Z7" s="23">
        <v>275.20030000000003</v>
      </c>
      <c r="AA7" s="23">
        <v>199.82239999999999</v>
      </c>
      <c r="AB7" s="23">
        <v>255.2604</v>
      </c>
      <c r="AC7" s="23">
        <v>257.36939999999998</v>
      </c>
      <c r="AD7" s="23">
        <v>179.26240000000001</v>
      </c>
      <c r="AE7" s="28">
        <v>132.995</v>
      </c>
    </row>
    <row r="8" spans="1:31" x14ac:dyDescent="0.3">
      <c r="A8" s="60" t="s">
        <v>20</v>
      </c>
      <c r="B8" s="27">
        <v>5.1145709999999998</v>
      </c>
      <c r="C8" s="23">
        <v>22.186489999999999</v>
      </c>
      <c r="D8" s="23">
        <v>44.877490000000002</v>
      </c>
      <c r="E8" s="23">
        <v>40.621729999999999</v>
      </c>
      <c r="F8" s="23">
        <v>54.940750000000001</v>
      </c>
      <c r="G8" s="23">
        <v>51.042569999999998</v>
      </c>
      <c r="H8" s="23">
        <v>43.159849999999999</v>
      </c>
      <c r="I8" s="23">
        <v>23.63279</v>
      </c>
      <c r="J8" s="23">
        <v>4.818835</v>
      </c>
      <c r="K8" s="23">
        <v>0</v>
      </c>
      <c r="L8" s="23">
        <v>68.918549999999996</v>
      </c>
      <c r="M8" s="23">
        <v>107.36369999999999</v>
      </c>
      <c r="N8" s="23">
        <v>95.084209999999999</v>
      </c>
      <c r="O8" s="23">
        <v>129.94290000000001</v>
      </c>
      <c r="P8" s="23">
        <v>123.32980000000001</v>
      </c>
      <c r="Q8" s="23">
        <v>183.4674</v>
      </c>
      <c r="R8" s="23">
        <v>112.55629999999999</v>
      </c>
      <c r="S8" s="23">
        <v>123.04649999999999</v>
      </c>
      <c r="T8" s="23">
        <v>76.061139999999995</v>
      </c>
      <c r="U8" s="23">
        <v>13.3306</v>
      </c>
      <c r="V8" s="23">
        <v>76.474040000000002</v>
      </c>
      <c r="W8" s="23">
        <v>109.79</v>
      </c>
      <c r="X8" s="23">
        <v>186.40799999999999</v>
      </c>
      <c r="Y8" s="23">
        <v>251.70519999999999</v>
      </c>
      <c r="Z8" s="23">
        <v>264.38290000000001</v>
      </c>
      <c r="AA8" s="23">
        <v>202.40799999999999</v>
      </c>
      <c r="AB8" s="23">
        <v>196.3065</v>
      </c>
      <c r="AC8" s="23">
        <v>241.23740000000001</v>
      </c>
      <c r="AD8" s="23">
        <v>194.17259999999999</v>
      </c>
      <c r="AE8" s="28">
        <v>121.9442</v>
      </c>
    </row>
    <row r="9" spans="1:31" x14ac:dyDescent="0.3">
      <c r="A9" s="60" t="s">
        <v>21</v>
      </c>
      <c r="B9" s="27">
        <v>3.9463089999999998</v>
      </c>
      <c r="C9" s="23">
        <v>25.755009999999999</v>
      </c>
      <c r="D9" s="23">
        <v>31.13448</v>
      </c>
      <c r="E9" s="23">
        <v>79.152379999999994</v>
      </c>
      <c r="F9" s="23">
        <v>74.151039999999995</v>
      </c>
      <c r="G9" s="23">
        <v>41.627650000000003</v>
      </c>
      <c r="H9" s="23">
        <v>43.464939999999999</v>
      </c>
      <c r="I9" s="23">
        <v>21.573530000000002</v>
      </c>
      <c r="J9" s="23">
        <v>5.7145130000000002</v>
      </c>
      <c r="K9" s="23">
        <v>0</v>
      </c>
      <c r="L9" s="23">
        <v>60.687150000000003</v>
      </c>
      <c r="M9" s="23">
        <v>77.547489999999996</v>
      </c>
      <c r="N9" s="23">
        <v>156.31299999999999</v>
      </c>
      <c r="O9" s="23">
        <v>142.52459999999999</v>
      </c>
      <c r="P9" s="23">
        <v>221.8826</v>
      </c>
      <c r="Q9" s="23">
        <v>151.82849999999999</v>
      </c>
      <c r="R9" s="23">
        <v>277.00510000000003</v>
      </c>
      <c r="S9" s="23">
        <v>116.48180000000001</v>
      </c>
      <c r="T9" s="23">
        <v>49.132080000000002</v>
      </c>
      <c r="U9" s="23">
        <v>23.74025</v>
      </c>
      <c r="V9" s="23">
        <v>59.21349</v>
      </c>
      <c r="W9" s="23">
        <v>124.35550000000001</v>
      </c>
      <c r="X9" s="23">
        <v>170.36760000000001</v>
      </c>
      <c r="Y9" s="23">
        <v>239.2825</v>
      </c>
      <c r="Z9" s="23">
        <v>291.06189999999998</v>
      </c>
      <c r="AA9" s="23">
        <v>320.78019999999998</v>
      </c>
      <c r="AB9" s="23">
        <v>199.4965</v>
      </c>
      <c r="AC9" s="23">
        <v>206.89949999999999</v>
      </c>
      <c r="AD9" s="23">
        <v>253.17060000000001</v>
      </c>
      <c r="AE9" s="28">
        <v>127.8387</v>
      </c>
    </row>
    <row r="10" spans="1:31" x14ac:dyDescent="0.3">
      <c r="A10" s="60" t="s">
        <v>22</v>
      </c>
      <c r="B10" s="27">
        <v>43.929070000000003</v>
      </c>
      <c r="C10" s="23">
        <v>192.15129999999999</v>
      </c>
      <c r="D10" s="23">
        <v>397.16180000000003</v>
      </c>
      <c r="E10" s="23">
        <v>605.76080000000002</v>
      </c>
      <c r="F10" s="23">
        <v>562.32010000000002</v>
      </c>
      <c r="G10" s="23">
        <v>526.22379999999998</v>
      </c>
      <c r="H10" s="23">
        <v>425.85930000000002</v>
      </c>
      <c r="I10" s="23">
        <v>266.59879999999998</v>
      </c>
      <c r="J10" s="23">
        <v>45.557769999999998</v>
      </c>
      <c r="K10" s="23">
        <v>0</v>
      </c>
      <c r="L10" s="23">
        <v>413.20949999999999</v>
      </c>
      <c r="M10" s="23">
        <v>955.94449999999995</v>
      </c>
      <c r="N10" s="23">
        <v>1215.912</v>
      </c>
      <c r="O10" s="23">
        <v>1496.152</v>
      </c>
      <c r="P10" s="23">
        <v>1609.4860000000001</v>
      </c>
      <c r="Q10" s="23">
        <v>1402.3209999999999</v>
      </c>
      <c r="R10" s="23">
        <v>1175.0409999999999</v>
      </c>
      <c r="S10" s="23">
        <v>760.21299999999997</v>
      </c>
      <c r="T10" s="23">
        <v>617.04169999999999</v>
      </c>
      <c r="U10" s="23">
        <v>339.53129999999999</v>
      </c>
      <c r="V10" s="23">
        <v>959.92359999999996</v>
      </c>
      <c r="W10" s="23">
        <v>1021.521</v>
      </c>
      <c r="X10" s="23">
        <v>1532.7829999999999</v>
      </c>
      <c r="Y10" s="23">
        <v>1581.6210000000001</v>
      </c>
      <c r="Z10" s="23">
        <v>2451.654</v>
      </c>
      <c r="AA10" s="23">
        <v>2045.616</v>
      </c>
      <c r="AB10" s="23">
        <v>3085.7489999999998</v>
      </c>
      <c r="AC10" s="23">
        <v>2264.2429999999999</v>
      </c>
      <c r="AD10" s="23">
        <v>2105.5340000000001</v>
      </c>
      <c r="AE10" s="28">
        <v>1088.21</v>
      </c>
    </row>
    <row r="11" spans="1:31" x14ac:dyDescent="0.3">
      <c r="A11" s="60" t="s">
        <v>23</v>
      </c>
      <c r="B11" s="27">
        <v>18.0486</v>
      </c>
      <c r="C11" s="23">
        <v>98.024829999999994</v>
      </c>
      <c r="D11" s="23">
        <v>101.5305</v>
      </c>
      <c r="E11" s="23">
        <v>137.06</v>
      </c>
      <c r="F11" s="23">
        <v>264.75529999999998</v>
      </c>
      <c r="G11" s="23">
        <v>183.81630000000001</v>
      </c>
      <c r="H11" s="23">
        <v>156.9281</v>
      </c>
      <c r="I11" s="23">
        <v>95.593609999999998</v>
      </c>
      <c r="J11" s="23">
        <v>14.22818</v>
      </c>
      <c r="K11" s="23">
        <v>0</v>
      </c>
      <c r="L11" s="23">
        <v>212.41900000000001</v>
      </c>
      <c r="M11" s="23">
        <v>420.56380000000001</v>
      </c>
      <c r="N11" s="23">
        <v>352.51639999999998</v>
      </c>
      <c r="O11" s="23">
        <v>571.61569999999995</v>
      </c>
      <c r="P11" s="23">
        <v>737.72529999999995</v>
      </c>
      <c r="Q11" s="23">
        <v>402.46</v>
      </c>
      <c r="R11" s="23">
        <v>552.63390000000004</v>
      </c>
      <c r="S11" s="23">
        <v>490.22059999999999</v>
      </c>
      <c r="T11" s="23">
        <v>191.4812</v>
      </c>
      <c r="U11" s="23">
        <v>116.52509999999999</v>
      </c>
      <c r="V11" s="23">
        <v>315.73419999999999</v>
      </c>
      <c r="W11" s="23">
        <v>436.64780000000002</v>
      </c>
      <c r="X11" s="23">
        <v>538.18719999999996</v>
      </c>
      <c r="Y11" s="23">
        <v>974.33619999999996</v>
      </c>
      <c r="Z11" s="23">
        <v>782.13040000000001</v>
      </c>
      <c r="AA11" s="23">
        <v>911.90120000000002</v>
      </c>
      <c r="AB11" s="23">
        <v>1193.902</v>
      </c>
      <c r="AC11" s="23">
        <v>541.58370000000002</v>
      </c>
      <c r="AD11" s="23">
        <v>723.76750000000004</v>
      </c>
      <c r="AE11" s="28">
        <v>505.96679999999998</v>
      </c>
    </row>
    <row r="12" spans="1:31" x14ac:dyDescent="0.3">
      <c r="A12" s="60" t="s">
        <v>24</v>
      </c>
      <c r="B12" s="27">
        <v>9.1835989999999992</v>
      </c>
      <c r="C12" s="23">
        <v>43.076500000000003</v>
      </c>
      <c r="D12" s="23">
        <v>70.936490000000006</v>
      </c>
      <c r="E12" s="23">
        <v>117.2054</v>
      </c>
      <c r="F12" s="23">
        <v>144.96190000000001</v>
      </c>
      <c r="G12" s="23">
        <v>109.6422</v>
      </c>
      <c r="H12" s="23">
        <v>96.373480000000001</v>
      </c>
      <c r="I12" s="23">
        <v>49.872929999999997</v>
      </c>
      <c r="J12" s="23">
        <v>8.6576690000000003</v>
      </c>
      <c r="K12" s="23">
        <v>0</v>
      </c>
      <c r="L12" s="23">
        <v>127.5308</v>
      </c>
      <c r="M12" s="23">
        <v>215.88829999999999</v>
      </c>
      <c r="N12" s="23">
        <v>262.25130000000001</v>
      </c>
      <c r="O12" s="23">
        <v>231.23990000000001</v>
      </c>
      <c r="P12" s="23">
        <v>282.85829999999999</v>
      </c>
      <c r="Q12" s="23">
        <v>240.47389999999999</v>
      </c>
      <c r="R12" s="23">
        <v>264.14870000000002</v>
      </c>
      <c r="S12" s="23">
        <v>214.25380000000001</v>
      </c>
      <c r="T12" s="23">
        <v>121.875</v>
      </c>
      <c r="U12" s="23">
        <v>48.939680000000003</v>
      </c>
      <c r="V12" s="23">
        <v>144.8586</v>
      </c>
      <c r="W12" s="23">
        <v>284.28059999999999</v>
      </c>
      <c r="X12" s="23">
        <v>385.85550000000001</v>
      </c>
      <c r="Y12" s="23">
        <v>527.79549999999995</v>
      </c>
      <c r="Z12" s="23">
        <v>796.43979999999999</v>
      </c>
      <c r="AA12" s="23">
        <v>562.07230000000004</v>
      </c>
      <c r="AB12" s="23">
        <v>533.01499999999999</v>
      </c>
      <c r="AC12" s="23">
        <v>404.70870000000002</v>
      </c>
      <c r="AD12" s="23">
        <v>391.92619999999999</v>
      </c>
      <c r="AE12" s="28">
        <v>225.6919</v>
      </c>
    </row>
    <row r="13" spans="1:31" x14ac:dyDescent="0.3">
      <c r="A13" s="60" t="s">
        <v>25</v>
      </c>
      <c r="B13" s="27">
        <v>5.5127050000000004</v>
      </c>
      <c r="C13" s="23">
        <v>19.947289999999999</v>
      </c>
      <c r="D13" s="23">
        <v>40.170099999999998</v>
      </c>
      <c r="E13" s="23">
        <v>66.705920000000006</v>
      </c>
      <c r="F13" s="23">
        <v>80.429919999999996</v>
      </c>
      <c r="G13" s="23">
        <v>57.096440000000001</v>
      </c>
      <c r="H13" s="23">
        <v>43.197490000000002</v>
      </c>
      <c r="I13" s="23">
        <v>29.754100000000001</v>
      </c>
      <c r="J13" s="23">
        <v>5.13218</v>
      </c>
      <c r="K13" s="23">
        <v>0</v>
      </c>
      <c r="L13" s="23">
        <v>67.131069999999994</v>
      </c>
      <c r="M13" s="23">
        <v>82.912109999999998</v>
      </c>
      <c r="N13" s="23">
        <v>133.01660000000001</v>
      </c>
      <c r="O13" s="23">
        <v>252.85720000000001</v>
      </c>
      <c r="P13" s="23">
        <v>160.48009999999999</v>
      </c>
      <c r="Q13" s="23">
        <v>224.453</v>
      </c>
      <c r="R13" s="23">
        <v>134.6883</v>
      </c>
      <c r="S13" s="23">
        <v>98.843360000000004</v>
      </c>
      <c r="T13" s="23">
        <v>94.312950000000001</v>
      </c>
      <c r="U13" s="23">
        <v>40.539470000000001</v>
      </c>
      <c r="V13" s="23">
        <v>87.516220000000004</v>
      </c>
      <c r="W13" s="23">
        <v>163.8434</v>
      </c>
      <c r="X13" s="23">
        <v>243.17250000000001</v>
      </c>
      <c r="Y13" s="23">
        <v>172.9922</v>
      </c>
      <c r="Z13" s="23">
        <v>258.69139999999999</v>
      </c>
      <c r="AA13" s="23">
        <v>398.8793</v>
      </c>
      <c r="AB13" s="23">
        <v>313.35890000000001</v>
      </c>
      <c r="AC13" s="23">
        <v>338.41980000000001</v>
      </c>
      <c r="AD13" s="23">
        <v>356.82619999999997</v>
      </c>
      <c r="AE13" s="28">
        <v>186.37639999999999</v>
      </c>
    </row>
    <row r="14" spans="1:31" x14ac:dyDescent="0.3">
      <c r="A14" s="60" t="s">
        <v>26</v>
      </c>
      <c r="B14" s="27">
        <v>5.8891770000000001</v>
      </c>
      <c r="C14" s="23">
        <v>25.6568</v>
      </c>
      <c r="D14" s="23">
        <v>44.649470000000001</v>
      </c>
      <c r="E14" s="23">
        <v>50.618760000000002</v>
      </c>
      <c r="F14" s="23">
        <v>59.689579999999999</v>
      </c>
      <c r="G14" s="23">
        <v>65.343800000000002</v>
      </c>
      <c r="H14" s="23">
        <v>54.566920000000003</v>
      </c>
      <c r="I14" s="23">
        <v>24.719069999999999</v>
      </c>
      <c r="J14" s="23">
        <v>4.7372050000000003</v>
      </c>
      <c r="K14" s="23">
        <v>0</v>
      </c>
      <c r="L14" s="23">
        <v>64.688069999999996</v>
      </c>
      <c r="M14" s="23">
        <v>162.6018</v>
      </c>
      <c r="N14" s="23">
        <v>131.27549999999999</v>
      </c>
      <c r="O14" s="23">
        <v>161.62549999999999</v>
      </c>
      <c r="P14" s="23">
        <v>200.35</v>
      </c>
      <c r="Q14" s="23">
        <v>157.0307</v>
      </c>
      <c r="R14" s="23">
        <v>132.65710000000001</v>
      </c>
      <c r="S14" s="23">
        <v>114.5979</v>
      </c>
      <c r="T14" s="23">
        <v>52.602580000000003</v>
      </c>
      <c r="U14" s="23">
        <v>27.128740000000001</v>
      </c>
      <c r="V14" s="23">
        <v>87.239230000000006</v>
      </c>
      <c r="W14" s="23">
        <v>146.16929999999999</v>
      </c>
      <c r="X14" s="23">
        <v>155.1353</v>
      </c>
      <c r="Y14" s="23">
        <v>216.4265</v>
      </c>
      <c r="Z14" s="23">
        <v>284.65109999999999</v>
      </c>
      <c r="AA14" s="23">
        <v>253.89179999999999</v>
      </c>
      <c r="AB14" s="23">
        <v>343.74950000000001</v>
      </c>
      <c r="AC14" s="23">
        <v>278.0641</v>
      </c>
      <c r="AD14" s="23">
        <v>191.84970000000001</v>
      </c>
      <c r="AE14" s="28">
        <v>131.1448</v>
      </c>
    </row>
    <row r="15" spans="1:31" x14ac:dyDescent="0.3">
      <c r="A15" s="60" t="s">
        <v>27</v>
      </c>
      <c r="B15" s="27">
        <v>4.7464500000000003</v>
      </c>
      <c r="C15" s="23">
        <v>22.93759</v>
      </c>
      <c r="D15" s="23">
        <v>30.7805</v>
      </c>
      <c r="E15" s="23">
        <v>49.684750000000001</v>
      </c>
      <c r="F15" s="23">
        <v>64.063029999999998</v>
      </c>
      <c r="G15" s="23">
        <v>55.612650000000002</v>
      </c>
      <c r="H15" s="23">
        <v>55.745899999999999</v>
      </c>
      <c r="I15" s="23">
        <v>25.342420000000001</v>
      </c>
      <c r="J15" s="23">
        <v>3.981779</v>
      </c>
      <c r="K15" s="23">
        <v>0</v>
      </c>
      <c r="L15" s="23">
        <v>57.2547</v>
      </c>
      <c r="M15" s="23">
        <v>92.750479999999996</v>
      </c>
      <c r="N15" s="23">
        <v>125.0521</v>
      </c>
      <c r="O15" s="23">
        <v>77.223330000000004</v>
      </c>
      <c r="P15" s="23">
        <v>143.5624</v>
      </c>
      <c r="Q15" s="23">
        <v>153.39689999999999</v>
      </c>
      <c r="R15" s="23">
        <v>140.1131</v>
      </c>
      <c r="S15" s="23">
        <v>89.637590000000003</v>
      </c>
      <c r="T15" s="23">
        <v>52.723030000000001</v>
      </c>
      <c r="U15" s="23">
        <v>27.170020000000001</v>
      </c>
      <c r="V15" s="23">
        <v>96.929180000000002</v>
      </c>
      <c r="W15" s="23">
        <v>102.6771</v>
      </c>
      <c r="X15" s="23">
        <v>184.4143</v>
      </c>
      <c r="Y15" s="23">
        <v>228.46799999999999</v>
      </c>
      <c r="Z15" s="23">
        <v>201.73589999999999</v>
      </c>
      <c r="AA15" s="23">
        <v>315.42829999999998</v>
      </c>
      <c r="AB15" s="23">
        <v>249.06469999999999</v>
      </c>
      <c r="AC15" s="23">
        <v>211.0882</v>
      </c>
      <c r="AD15" s="23">
        <v>155.4</v>
      </c>
      <c r="AE15" s="28">
        <v>119.75530000000001</v>
      </c>
    </row>
    <row r="16" spans="1:31" x14ac:dyDescent="0.3">
      <c r="A16" s="60" t="s">
        <v>28</v>
      </c>
      <c r="B16" s="27">
        <v>4.6646999999999998</v>
      </c>
      <c r="C16" s="23">
        <v>19.742650000000001</v>
      </c>
      <c r="D16" s="23">
        <v>32.974730000000001</v>
      </c>
      <c r="E16" s="23">
        <v>40.609850000000002</v>
      </c>
      <c r="F16" s="23">
        <v>69.874529999999993</v>
      </c>
      <c r="G16" s="23">
        <v>51.286050000000003</v>
      </c>
      <c r="H16" s="23">
        <v>47.720289999999999</v>
      </c>
      <c r="I16" s="23">
        <v>24.665030000000002</v>
      </c>
      <c r="J16" s="23">
        <v>3.7323179999999998</v>
      </c>
      <c r="K16" s="23">
        <v>0</v>
      </c>
      <c r="L16" s="23">
        <v>44.874769999999998</v>
      </c>
      <c r="M16" s="23">
        <v>76.254840000000002</v>
      </c>
      <c r="N16" s="23">
        <v>121.47539999999999</v>
      </c>
      <c r="O16" s="23">
        <v>135.05019999999999</v>
      </c>
      <c r="P16" s="23">
        <v>163.48259999999999</v>
      </c>
      <c r="Q16" s="23">
        <v>180.16630000000001</v>
      </c>
      <c r="R16" s="23">
        <v>112.0802</v>
      </c>
      <c r="S16" s="23">
        <v>78.735950000000003</v>
      </c>
      <c r="T16" s="23">
        <v>68.268079999999998</v>
      </c>
      <c r="U16" s="23">
        <v>24.849689999999999</v>
      </c>
      <c r="V16" s="23">
        <v>89.379490000000004</v>
      </c>
      <c r="W16" s="23">
        <v>119.73269999999999</v>
      </c>
      <c r="X16" s="23">
        <v>235.8828</v>
      </c>
      <c r="Y16" s="23">
        <v>182.19640000000001</v>
      </c>
      <c r="Z16" s="23">
        <v>162.72550000000001</v>
      </c>
      <c r="AA16" s="23">
        <v>175.12620000000001</v>
      </c>
      <c r="AB16" s="23">
        <v>179.65479999999999</v>
      </c>
      <c r="AC16" s="23">
        <v>223.66980000000001</v>
      </c>
      <c r="AD16" s="23">
        <v>171.58529999999999</v>
      </c>
      <c r="AE16" s="28">
        <v>109.23220000000001</v>
      </c>
    </row>
    <row r="17" spans="1:31" x14ac:dyDescent="0.3">
      <c r="A17" s="60" t="s">
        <v>29</v>
      </c>
      <c r="B17" s="27">
        <v>13.6966</v>
      </c>
      <c r="C17" s="23">
        <v>57.554110000000001</v>
      </c>
      <c r="D17" s="23">
        <v>154.5461</v>
      </c>
      <c r="E17" s="23">
        <v>214.38079999999999</v>
      </c>
      <c r="F17" s="23">
        <v>215.16849999999999</v>
      </c>
      <c r="G17" s="23">
        <v>147.31299999999999</v>
      </c>
      <c r="H17" s="23">
        <v>104.8527</v>
      </c>
      <c r="I17" s="23">
        <v>126.3017</v>
      </c>
      <c r="J17" s="23">
        <v>16.25093</v>
      </c>
      <c r="K17" s="23">
        <v>0</v>
      </c>
      <c r="L17" s="23">
        <v>210.06649999999999</v>
      </c>
      <c r="M17" s="23">
        <v>345.86500000000001</v>
      </c>
      <c r="N17" s="23">
        <v>545.43430000000001</v>
      </c>
      <c r="O17" s="23">
        <v>551.39760000000001</v>
      </c>
      <c r="P17" s="23">
        <v>723.42840000000001</v>
      </c>
      <c r="Q17" s="23">
        <v>622.15570000000002</v>
      </c>
      <c r="R17" s="23">
        <v>530.26819999999998</v>
      </c>
      <c r="S17" s="23">
        <v>337.01089999999999</v>
      </c>
      <c r="T17" s="23">
        <v>227.9418</v>
      </c>
      <c r="U17" s="23">
        <v>121.1537</v>
      </c>
      <c r="V17" s="23">
        <v>238.28110000000001</v>
      </c>
      <c r="W17" s="23">
        <v>423.94479999999999</v>
      </c>
      <c r="X17" s="23">
        <v>832.62019999999995</v>
      </c>
      <c r="Y17" s="23">
        <v>844.06200000000001</v>
      </c>
      <c r="Z17" s="23">
        <v>928.18190000000004</v>
      </c>
      <c r="AA17" s="23">
        <v>544.101</v>
      </c>
      <c r="AB17" s="23">
        <v>1187.8019999999999</v>
      </c>
      <c r="AC17" s="23">
        <v>759.01289999999995</v>
      </c>
      <c r="AD17" s="23">
        <v>820.44069999999999</v>
      </c>
      <c r="AE17" s="28">
        <v>574.75519999999995</v>
      </c>
    </row>
    <row r="18" spans="1:31" x14ac:dyDescent="0.3">
      <c r="A18" s="60" t="s">
        <v>30</v>
      </c>
      <c r="B18" s="27">
        <v>10.004910000000001</v>
      </c>
      <c r="C18" s="23">
        <v>55.923870000000001</v>
      </c>
      <c r="D18" s="23">
        <v>101.1785</v>
      </c>
      <c r="E18" s="23">
        <v>127.3019</v>
      </c>
      <c r="F18" s="23">
        <v>108.2282</v>
      </c>
      <c r="G18" s="23">
        <v>129.62190000000001</v>
      </c>
      <c r="H18" s="23">
        <v>85.866619999999998</v>
      </c>
      <c r="I18" s="23">
        <v>56.162869999999998</v>
      </c>
      <c r="J18" s="23">
        <v>13.2011</v>
      </c>
      <c r="K18" s="23">
        <v>0</v>
      </c>
      <c r="L18" s="23">
        <v>138.52199999999999</v>
      </c>
      <c r="M18" s="23">
        <v>193.63409999999999</v>
      </c>
      <c r="N18" s="23">
        <v>322.33760000000001</v>
      </c>
      <c r="O18" s="23">
        <v>378.00889999999998</v>
      </c>
      <c r="P18" s="23">
        <v>397.5523</v>
      </c>
      <c r="Q18" s="23">
        <v>372.52780000000001</v>
      </c>
      <c r="R18" s="23">
        <v>325.3365</v>
      </c>
      <c r="S18" s="23">
        <v>161.51499999999999</v>
      </c>
      <c r="T18" s="23">
        <v>130.2604</v>
      </c>
      <c r="U18" s="23">
        <v>65.637410000000003</v>
      </c>
      <c r="V18" s="23">
        <v>224.40799999999999</v>
      </c>
      <c r="W18" s="23">
        <v>259.55360000000002</v>
      </c>
      <c r="X18" s="23">
        <v>345.21480000000003</v>
      </c>
      <c r="Y18" s="23">
        <v>420.62290000000002</v>
      </c>
      <c r="Z18" s="23">
        <v>490.7373</v>
      </c>
      <c r="AA18" s="23">
        <v>361.06779999999998</v>
      </c>
      <c r="AB18" s="23">
        <v>565.52099999999996</v>
      </c>
      <c r="AC18" s="23">
        <v>668.9479</v>
      </c>
      <c r="AD18" s="23">
        <v>404.93650000000002</v>
      </c>
      <c r="AE18" s="28">
        <v>216.11099999999999</v>
      </c>
    </row>
    <row r="19" spans="1:31" x14ac:dyDescent="0.3">
      <c r="A19" s="60" t="s">
        <v>31</v>
      </c>
      <c r="B19" s="27">
        <v>5.7203900000000001</v>
      </c>
      <c r="C19" s="23">
        <v>29.02477</v>
      </c>
      <c r="D19" s="23">
        <v>44.341180000000001</v>
      </c>
      <c r="E19" s="23">
        <v>62.095379999999999</v>
      </c>
      <c r="F19" s="23">
        <v>62.670630000000003</v>
      </c>
      <c r="G19" s="23">
        <v>90.026870000000002</v>
      </c>
      <c r="H19" s="23">
        <v>43.299509999999998</v>
      </c>
      <c r="I19" s="23">
        <v>15.98122</v>
      </c>
      <c r="J19" s="23">
        <v>6.502707</v>
      </c>
      <c r="K19" s="23">
        <v>0</v>
      </c>
      <c r="L19" s="23">
        <v>62.164209999999997</v>
      </c>
      <c r="M19" s="23">
        <v>96.185550000000006</v>
      </c>
      <c r="N19" s="23">
        <v>133.20060000000001</v>
      </c>
      <c r="O19" s="23">
        <v>198.72800000000001</v>
      </c>
      <c r="P19" s="23">
        <v>134.9879</v>
      </c>
      <c r="Q19" s="23">
        <v>174.60749999999999</v>
      </c>
      <c r="R19" s="23">
        <v>168.15969999999999</v>
      </c>
      <c r="S19" s="23">
        <v>136.67769999999999</v>
      </c>
      <c r="T19" s="23">
        <v>61.142270000000003</v>
      </c>
      <c r="U19" s="23">
        <v>29.087789999999998</v>
      </c>
      <c r="V19" s="23">
        <v>92.828320000000005</v>
      </c>
      <c r="W19" s="23">
        <v>170.8373</v>
      </c>
      <c r="X19" s="23">
        <v>113.88590000000001</v>
      </c>
      <c r="Y19" s="23">
        <v>254.84370000000001</v>
      </c>
      <c r="Z19" s="23">
        <v>363.18700000000001</v>
      </c>
      <c r="AA19" s="23">
        <v>320.75170000000003</v>
      </c>
      <c r="AB19" s="23">
        <v>359.78390000000002</v>
      </c>
      <c r="AC19" s="23">
        <v>233.1977</v>
      </c>
      <c r="AD19" s="23">
        <v>276.07119999999998</v>
      </c>
      <c r="AE19" s="28">
        <v>157.5633</v>
      </c>
    </row>
    <row r="20" spans="1:31" x14ac:dyDescent="0.3">
      <c r="A20" s="60" t="s">
        <v>32</v>
      </c>
      <c r="B20" s="27">
        <v>5.2909800000000002</v>
      </c>
      <c r="C20" s="23">
        <v>24.320609999999999</v>
      </c>
      <c r="D20" s="23">
        <v>37.967449999999999</v>
      </c>
      <c r="E20" s="23">
        <v>78.147139999999993</v>
      </c>
      <c r="F20" s="23">
        <v>79.382369999999995</v>
      </c>
      <c r="G20" s="23">
        <v>43.672780000000003</v>
      </c>
      <c r="H20" s="23">
        <v>43.151249999999997</v>
      </c>
      <c r="I20" s="23">
        <v>19.913779999999999</v>
      </c>
      <c r="J20" s="23">
        <v>5.2199119999999999</v>
      </c>
      <c r="K20" s="23">
        <v>0</v>
      </c>
      <c r="L20" s="23">
        <v>54.497839999999997</v>
      </c>
      <c r="M20" s="23">
        <v>84.554410000000004</v>
      </c>
      <c r="N20" s="23">
        <v>123.54049999999999</v>
      </c>
      <c r="O20" s="23">
        <v>164.39769999999999</v>
      </c>
      <c r="P20" s="23">
        <v>141.3484</v>
      </c>
      <c r="Q20" s="23">
        <v>138.2901</v>
      </c>
      <c r="R20" s="23">
        <v>181.1696</v>
      </c>
      <c r="S20" s="23">
        <v>120.7608</v>
      </c>
      <c r="T20" s="23">
        <v>59.464829999999999</v>
      </c>
      <c r="U20" s="23">
        <v>34.826619999999998</v>
      </c>
      <c r="V20" s="23">
        <v>70.64452</v>
      </c>
      <c r="W20" s="23">
        <v>139.3253</v>
      </c>
      <c r="X20" s="23">
        <v>148.91390000000001</v>
      </c>
      <c r="Y20" s="23">
        <v>305.52010000000001</v>
      </c>
      <c r="Z20" s="23">
        <v>290.87119999999999</v>
      </c>
      <c r="AA20" s="23">
        <v>203.6259</v>
      </c>
      <c r="AB20" s="23">
        <v>255.374</v>
      </c>
      <c r="AC20" s="23">
        <v>244.24950000000001</v>
      </c>
      <c r="AD20" s="23">
        <v>207.85669999999999</v>
      </c>
      <c r="AE20" s="28">
        <v>121.8629</v>
      </c>
    </row>
    <row r="21" spans="1:31" x14ac:dyDescent="0.3">
      <c r="A21" s="60" t="s">
        <v>33</v>
      </c>
      <c r="B21" s="27">
        <v>6.3840709999999996</v>
      </c>
      <c r="C21" s="23">
        <v>25.883019999999998</v>
      </c>
      <c r="D21" s="23">
        <v>36.942900000000002</v>
      </c>
      <c r="E21" s="23">
        <v>40.832210000000003</v>
      </c>
      <c r="F21" s="23">
        <v>75.823520000000002</v>
      </c>
      <c r="G21" s="23">
        <v>55.588630000000002</v>
      </c>
      <c r="H21" s="23">
        <v>33.791409999999999</v>
      </c>
      <c r="I21" s="23">
        <v>25.384350000000001</v>
      </c>
      <c r="J21" s="23">
        <v>4.4718799999999996</v>
      </c>
      <c r="K21" s="23">
        <v>0</v>
      </c>
      <c r="L21" s="23">
        <v>51.808790000000002</v>
      </c>
      <c r="M21" s="23">
        <v>78.868709999999993</v>
      </c>
      <c r="N21" s="23">
        <v>131.6155</v>
      </c>
      <c r="O21" s="23">
        <v>213.26320000000001</v>
      </c>
      <c r="P21" s="23">
        <v>120.8242</v>
      </c>
      <c r="Q21" s="23">
        <v>218.99879999999999</v>
      </c>
      <c r="R21" s="23">
        <v>171.8211</v>
      </c>
      <c r="S21" s="23">
        <v>98.57011</v>
      </c>
      <c r="T21" s="23">
        <v>59.609439999999999</v>
      </c>
      <c r="U21" s="23">
        <v>30.413170000000001</v>
      </c>
      <c r="V21" s="23">
        <v>105.61369999999999</v>
      </c>
      <c r="W21" s="23">
        <v>90.260710000000003</v>
      </c>
      <c r="X21" s="23">
        <v>212.71709999999999</v>
      </c>
      <c r="Y21" s="23">
        <v>185.29669999999999</v>
      </c>
      <c r="Z21" s="23">
        <v>268.33609999999999</v>
      </c>
      <c r="AA21" s="23">
        <v>199.1413</v>
      </c>
      <c r="AB21" s="23">
        <v>183.64099999999999</v>
      </c>
      <c r="AC21" s="23">
        <v>255.4015</v>
      </c>
      <c r="AD21" s="23">
        <v>216.0052</v>
      </c>
      <c r="AE21" s="28">
        <v>96.89085</v>
      </c>
    </row>
    <row r="22" spans="1:31" x14ac:dyDescent="0.3">
      <c r="A22" s="60" t="s">
        <v>34</v>
      </c>
      <c r="B22" s="27">
        <v>4.1855130000000003</v>
      </c>
      <c r="C22" s="23">
        <v>21.87425</v>
      </c>
      <c r="D22" s="23">
        <v>48.43582</v>
      </c>
      <c r="E22" s="23">
        <v>59.693730000000002</v>
      </c>
      <c r="F22" s="23">
        <v>62.961950000000002</v>
      </c>
      <c r="G22" s="23">
        <v>45.952199999999998</v>
      </c>
      <c r="H22" s="23">
        <v>32.8322</v>
      </c>
      <c r="I22" s="23">
        <v>18.291329999999999</v>
      </c>
      <c r="J22" s="23">
        <v>4.7333489999999996</v>
      </c>
      <c r="K22" s="23">
        <v>0</v>
      </c>
      <c r="L22" s="23">
        <v>65.90401</v>
      </c>
      <c r="M22" s="23">
        <v>104.43770000000001</v>
      </c>
      <c r="N22" s="23">
        <v>154.24260000000001</v>
      </c>
      <c r="O22" s="23">
        <v>163.60329999999999</v>
      </c>
      <c r="P22" s="23">
        <v>165.45849999999999</v>
      </c>
      <c r="Q22" s="23">
        <v>154.3946</v>
      </c>
      <c r="R22" s="23">
        <v>152.79089999999999</v>
      </c>
      <c r="S22" s="23">
        <v>132.62860000000001</v>
      </c>
      <c r="T22" s="23">
        <v>59.158459999999998</v>
      </c>
      <c r="U22" s="23">
        <v>31.850390000000001</v>
      </c>
      <c r="V22" s="23">
        <v>93.658270000000002</v>
      </c>
      <c r="W22" s="23">
        <v>133.48849999999999</v>
      </c>
      <c r="X22" s="23">
        <v>226.40629999999999</v>
      </c>
      <c r="Y22" s="23">
        <v>196.95150000000001</v>
      </c>
      <c r="Z22" s="23">
        <v>240.63149999999999</v>
      </c>
      <c r="AA22" s="23">
        <v>238.29480000000001</v>
      </c>
      <c r="AB22" s="23">
        <v>317.25709999999998</v>
      </c>
      <c r="AC22" s="23">
        <v>232.2577</v>
      </c>
      <c r="AD22" s="23">
        <v>170.79480000000001</v>
      </c>
      <c r="AE22" s="28">
        <v>98.051699999999997</v>
      </c>
    </row>
    <row r="23" spans="1:31" x14ac:dyDescent="0.3">
      <c r="A23" s="60" t="s">
        <v>35</v>
      </c>
      <c r="B23" s="27">
        <v>19.77816</v>
      </c>
      <c r="C23" s="23">
        <v>70.592489999999998</v>
      </c>
      <c r="D23" s="23">
        <v>63.869430000000001</v>
      </c>
      <c r="E23" s="23">
        <v>117.8344</v>
      </c>
      <c r="F23" s="23">
        <v>254.84950000000001</v>
      </c>
      <c r="G23" s="23">
        <v>148.82929999999999</v>
      </c>
      <c r="H23" s="23">
        <v>105.9229</v>
      </c>
      <c r="I23" s="23">
        <v>91.492900000000006</v>
      </c>
      <c r="J23" s="23">
        <v>13.50433</v>
      </c>
      <c r="K23" s="23">
        <v>0</v>
      </c>
      <c r="L23" s="23">
        <v>304.06939999999997</v>
      </c>
      <c r="M23" s="23">
        <v>300.0548</v>
      </c>
      <c r="N23" s="23">
        <v>274.96870000000001</v>
      </c>
      <c r="O23" s="23">
        <v>346.06819999999999</v>
      </c>
      <c r="P23" s="23">
        <v>508.6078</v>
      </c>
      <c r="Q23" s="23">
        <v>446.94639999999998</v>
      </c>
      <c r="R23" s="23">
        <v>407.53019999999998</v>
      </c>
      <c r="S23" s="23">
        <v>365.25490000000002</v>
      </c>
      <c r="T23" s="23">
        <v>138.38759999999999</v>
      </c>
      <c r="U23" s="23">
        <v>95.508039999999994</v>
      </c>
      <c r="V23" s="23">
        <v>309.22640000000001</v>
      </c>
      <c r="W23" s="23">
        <v>487.81729999999999</v>
      </c>
      <c r="X23" s="23">
        <v>429.54750000000001</v>
      </c>
      <c r="Y23" s="23">
        <v>654.11159999999995</v>
      </c>
      <c r="Z23" s="23">
        <v>917.51289999999995</v>
      </c>
      <c r="AA23" s="23">
        <v>712.32950000000005</v>
      </c>
      <c r="AB23" s="23">
        <v>773.92319999999995</v>
      </c>
      <c r="AC23" s="23">
        <v>784.83579999999995</v>
      </c>
      <c r="AD23" s="23">
        <v>682.49289999999996</v>
      </c>
      <c r="AE23" s="28">
        <v>468.2321</v>
      </c>
    </row>
    <row r="24" spans="1:31" x14ac:dyDescent="0.3">
      <c r="A24" s="60" t="s">
        <v>36</v>
      </c>
      <c r="B24" s="27">
        <v>8.4526629999999994</v>
      </c>
      <c r="C24" s="23">
        <v>38.711919999999999</v>
      </c>
      <c r="D24" s="23">
        <v>78.933620000000005</v>
      </c>
      <c r="E24" s="23">
        <v>142.26830000000001</v>
      </c>
      <c r="F24" s="23">
        <v>130.5325</v>
      </c>
      <c r="G24" s="23">
        <v>89.989429999999999</v>
      </c>
      <c r="H24" s="23">
        <v>81.278589999999994</v>
      </c>
      <c r="I24" s="23">
        <v>44.491199999999999</v>
      </c>
      <c r="J24" s="23">
        <v>10.51684</v>
      </c>
      <c r="K24" s="23">
        <v>0</v>
      </c>
      <c r="L24" s="23">
        <v>142.0556</v>
      </c>
      <c r="M24" s="23">
        <v>167.44280000000001</v>
      </c>
      <c r="N24" s="23">
        <v>290.6626</v>
      </c>
      <c r="O24" s="23">
        <v>417.25709999999998</v>
      </c>
      <c r="P24" s="23">
        <v>353.4008</v>
      </c>
      <c r="Q24" s="23">
        <v>341.61009999999999</v>
      </c>
      <c r="R24" s="23">
        <v>252.91810000000001</v>
      </c>
      <c r="S24" s="23">
        <v>238.80719999999999</v>
      </c>
      <c r="T24" s="23">
        <v>125.4101</v>
      </c>
      <c r="U24" s="23">
        <v>71.076610000000002</v>
      </c>
      <c r="V24" s="23">
        <v>218.721</v>
      </c>
      <c r="W24" s="23">
        <v>337.38760000000002</v>
      </c>
      <c r="X24" s="23">
        <v>274.54309999999998</v>
      </c>
      <c r="Y24" s="23">
        <v>410.74720000000002</v>
      </c>
      <c r="Z24" s="23">
        <v>469.61320000000001</v>
      </c>
      <c r="AA24" s="23">
        <v>523.37509999999997</v>
      </c>
      <c r="AB24" s="23">
        <v>579.16750000000002</v>
      </c>
      <c r="AC24" s="23">
        <v>525.06960000000004</v>
      </c>
      <c r="AD24" s="23">
        <v>513.59050000000002</v>
      </c>
      <c r="AE24" s="28">
        <v>227.3861</v>
      </c>
    </row>
    <row r="25" spans="1:31" x14ac:dyDescent="0.3">
      <c r="A25" s="60" t="s">
        <v>37</v>
      </c>
      <c r="B25" s="27">
        <v>6.4232769999999997</v>
      </c>
      <c r="C25" s="23">
        <v>28.312080000000002</v>
      </c>
      <c r="D25" s="23">
        <v>64.433059999999998</v>
      </c>
      <c r="E25" s="23">
        <v>68.030360000000002</v>
      </c>
      <c r="F25" s="23">
        <v>85.245840000000001</v>
      </c>
      <c r="G25" s="23">
        <v>72.517830000000004</v>
      </c>
      <c r="H25" s="23">
        <v>68.994739999999993</v>
      </c>
      <c r="I25" s="23">
        <v>28.878900000000002</v>
      </c>
      <c r="J25" s="23">
        <v>6.0926080000000002</v>
      </c>
      <c r="K25" s="23">
        <v>0</v>
      </c>
      <c r="L25" s="23">
        <v>83.993369999999999</v>
      </c>
      <c r="M25" s="23">
        <v>113.0573</v>
      </c>
      <c r="N25" s="23">
        <v>161.8409</v>
      </c>
      <c r="O25" s="23">
        <v>217.8382</v>
      </c>
      <c r="P25" s="23">
        <v>231.1549</v>
      </c>
      <c r="Q25" s="23">
        <v>135.22839999999999</v>
      </c>
      <c r="R25" s="23">
        <v>167.57050000000001</v>
      </c>
      <c r="S25" s="23">
        <v>115.5848</v>
      </c>
      <c r="T25" s="23">
        <v>64.489649999999997</v>
      </c>
      <c r="U25" s="23">
        <v>29.724070000000001</v>
      </c>
      <c r="V25" s="23">
        <v>89.631739999999994</v>
      </c>
      <c r="W25" s="23">
        <v>186.3331</v>
      </c>
      <c r="X25" s="23">
        <v>208.3322</v>
      </c>
      <c r="Y25" s="23">
        <v>270.36799999999999</v>
      </c>
      <c r="Z25" s="23">
        <v>320.44540000000001</v>
      </c>
      <c r="AA25" s="23">
        <v>248.27629999999999</v>
      </c>
      <c r="AB25" s="23">
        <v>336.17869999999999</v>
      </c>
      <c r="AC25" s="23">
        <v>260.5385</v>
      </c>
      <c r="AD25" s="23">
        <v>217.74039999999999</v>
      </c>
      <c r="AE25" s="28">
        <v>227.90479999999999</v>
      </c>
    </row>
    <row r="26" spans="1:31" x14ac:dyDescent="0.3">
      <c r="A26" s="60" t="s">
        <v>38</v>
      </c>
      <c r="B26" s="27">
        <v>4.8656889999999997</v>
      </c>
      <c r="C26" s="23">
        <v>21.80585</v>
      </c>
      <c r="D26" s="23">
        <v>34.719859999999997</v>
      </c>
      <c r="E26" s="23">
        <v>65.111000000000004</v>
      </c>
      <c r="F26" s="23">
        <v>44.519820000000003</v>
      </c>
      <c r="G26" s="23">
        <v>58.952379999999998</v>
      </c>
      <c r="H26" s="23">
        <v>47.694249999999997</v>
      </c>
      <c r="I26" s="23">
        <v>30.307929999999999</v>
      </c>
      <c r="J26" s="23">
        <v>5.4434630000000004</v>
      </c>
      <c r="K26" s="23">
        <v>0</v>
      </c>
      <c r="L26" s="23">
        <v>46.163980000000002</v>
      </c>
      <c r="M26" s="23">
        <v>99.53004</v>
      </c>
      <c r="N26" s="23">
        <v>118.88679999999999</v>
      </c>
      <c r="O26" s="23">
        <v>169.7801</v>
      </c>
      <c r="P26" s="23">
        <v>172.63489999999999</v>
      </c>
      <c r="Q26" s="23">
        <v>195.28819999999999</v>
      </c>
      <c r="R26" s="23">
        <v>181.31450000000001</v>
      </c>
      <c r="S26" s="23">
        <v>114.38549999999999</v>
      </c>
      <c r="T26" s="23">
        <v>86.92165</v>
      </c>
      <c r="U26" s="23">
        <v>31.756160000000001</v>
      </c>
      <c r="V26" s="23">
        <v>119.15389999999999</v>
      </c>
      <c r="W26" s="23">
        <v>147.2542</v>
      </c>
      <c r="X26" s="23">
        <v>268.65750000000003</v>
      </c>
      <c r="Y26" s="23">
        <v>268.1302</v>
      </c>
      <c r="Z26" s="23">
        <v>241.7183</v>
      </c>
      <c r="AA26" s="23">
        <v>374.85449999999997</v>
      </c>
      <c r="AB26" s="23">
        <v>323.625</v>
      </c>
      <c r="AC26" s="23">
        <v>268.54919999999998</v>
      </c>
      <c r="AD26" s="23">
        <v>210.73140000000001</v>
      </c>
      <c r="AE26" s="28">
        <v>165.37649999999999</v>
      </c>
    </row>
    <row r="27" spans="1:31" x14ac:dyDescent="0.3">
      <c r="A27" s="60" t="s">
        <v>39</v>
      </c>
      <c r="B27" s="27">
        <v>4.3908870000000002</v>
      </c>
      <c r="C27" s="23">
        <v>23.057220000000001</v>
      </c>
      <c r="D27" s="23">
        <v>44.199019999999997</v>
      </c>
      <c r="E27" s="23">
        <v>54.148719999999997</v>
      </c>
      <c r="F27" s="23">
        <v>71.956050000000005</v>
      </c>
      <c r="G27" s="23">
        <v>48.789090000000002</v>
      </c>
      <c r="H27" s="23">
        <v>35.575800000000001</v>
      </c>
      <c r="I27" s="23">
        <v>33.36994</v>
      </c>
      <c r="J27" s="23">
        <v>6.5023929999999996</v>
      </c>
      <c r="K27" s="23">
        <v>0</v>
      </c>
      <c r="L27" s="23">
        <v>55.043489999999998</v>
      </c>
      <c r="M27" s="23">
        <v>64.938159999999996</v>
      </c>
      <c r="N27" s="23">
        <v>171.53749999999999</v>
      </c>
      <c r="O27" s="23">
        <v>127.87779999999999</v>
      </c>
      <c r="P27" s="23">
        <v>178.15549999999999</v>
      </c>
      <c r="Q27" s="23">
        <v>124.568</v>
      </c>
      <c r="R27" s="23">
        <v>138.7655</v>
      </c>
      <c r="S27" s="23">
        <v>91.503559999999993</v>
      </c>
      <c r="T27" s="23">
        <v>51.435070000000003</v>
      </c>
      <c r="U27" s="23">
        <v>33.560169999999999</v>
      </c>
      <c r="V27" s="23">
        <v>84.327579999999998</v>
      </c>
      <c r="W27" s="23">
        <v>104.1574</v>
      </c>
      <c r="X27" s="23">
        <v>225.0932</v>
      </c>
      <c r="Y27" s="23">
        <v>183.56049999999999</v>
      </c>
      <c r="Z27" s="23">
        <v>239.95650000000001</v>
      </c>
      <c r="AA27" s="23">
        <v>237.6328</v>
      </c>
      <c r="AB27" s="23">
        <v>217.90600000000001</v>
      </c>
      <c r="AC27" s="23">
        <v>226.07050000000001</v>
      </c>
      <c r="AD27" s="23">
        <v>168.28039999999999</v>
      </c>
      <c r="AE27" s="28">
        <v>138.79339999999999</v>
      </c>
    </row>
    <row r="28" spans="1:31" ht="14.4" thickBot="1" x14ac:dyDescent="0.35">
      <c r="A28" s="60" t="s">
        <v>40</v>
      </c>
      <c r="B28" s="67">
        <v>4.1211650000000004</v>
      </c>
      <c r="C28" s="64">
        <v>24.228110000000001</v>
      </c>
      <c r="D28" s="64">
        <v>38.136899999999997</v>
      </c>
      <c r="E28" s="64">
        <v>54.983699999999999</v>
      </c>
      <c r="F28" s="64">
        <v>57.306750000000001</v>
      </c>
      <c r="G28" s="64">
        <v>63.5334</v>
      </c>
      <c r="H28" s="64">
        <v>49.45111</v>
      </c>
      <c r="I28" s="64">
        <v>34.310299999999998</v>
      </c>
      <c r="J28" s="64">
        <v>4.9639480000000002</v>
      </c>
      <c r="K28" s="64">
        <v>0</v>
      </c>
      <c r="L28" s="64">
        <v>58.646090000000001</v>
      </c>
      <c r="M28" s="64">
        <v>75.252309999999994</v>
      </c>
      <c r="N28" s="64">
        <v>148.34780000000001</v>
      </c>
      <c r="O28" s="64">
        <v>174.3674</v>
      </c>
      <c r="P28" s="64">
        <v>147.8313</v>
      </c>
      <c r="Q28" s="64">
        <v>124.55549999999999</v>
      </c>
      <c r="R28" s="64">
        <v>168.98779999999999</v>
      </c>
      <c r="S28" s="64">
        <v>117.4753</v>
      </c>
      <c r="T28" s="64">
        <v>72.577370000000002</v>
      </c>
      <c r="U28" s="64">
        <v>29.244509999999998</v>
      </c>
      <c r="V28" s="64">
        <v>76.060770000000005</v>
      </c>
      <c r="W28" s="64">
        <v>144.99940000000001</v>
      </c>
      <c r="X28" s="64">
        <v>193.51339999999999</v>
      </c>
      <c r="Y28" s="64">
        <v>234.6087</v>
      </c>
      <c r="Z28" s="64">
        <v>234.5967</v>
      </c>
      <c r="AA28" s="64">
        <v>181.98249999999999</v>
      </c>
      <c r="AB28" s="64">
        <v>217.98050000000001</v>
      </c>
      <c r="AC28" s="64">
        <v>215.74799999999999</v>
      </c>
      <c r="AD28" s="64">
        <v>151.1748</v>
      </c>
      <c r="AE28" s="68">
        <v>149.3254</v>
      </c>
    </row>
    <row r="29" spans="1:31" x14ac:dyDescent="0.3">
      <c r="B29" s="3">
        <f>COUNTIF(B3:B28,"&lt;500")</f>
        <v>26</v>
      </c>
      <c r="C29" s="3">
        <f t="shared" ref="C29:AE29" si="0">COUNTIF(C3:C28,"&lt;500")</f>
        <v>26</v>
      </c>
      <c r="D29" s="3">
        <f t="shared" si="0"/>
        <v>26</v>
      </c>
      <c r="E29" s="3">
        <f t="shared" si="0"/>
        <v>25</v>
      </c>
      <c r="F29" s="3">
        <f t="shared" si="0"/>
        <v>25</v>
      </c>
      <c r="G29" s="3">
        <f t="shared" si="0"/>
        <v>25</v>
      </c>
      <c r="H29" s="3">
        <f t="shared" si="0"/>
        <v>26</v>
      </c>
      <c r="I29" s="3">
        <f t="shared" si="0"/>
        <v>26</v>
      </c>
      <c r="J29" s="3">
        <f t="shared" si="0"/>
        <v>26</v>
      </c>
      <c r="K29" s="3">
        <f t="shared" si="0"/>
        <v>26</v>
      </c>
      <c r="L29" s="3">
        <f t="shared" si="0"/>
        <v>26</v>
      </c>
      <c r="M29" s="3">
        <f t="shared" si="0"/>
        <v>25</v>
      </c>
      <c r="N29" s="3">
        <f t="shared" si="0"/>
        <v>24</v>
      </c>
      <c r="O29" s="3">
        <f t="shared" si="0"/>
        <v>22</v>
      </c>
      <c r="P29" s="3">
        <f t="shared" si="0"/>
        <v>22</v>
      </c>
      <c r="Q29" s="3">
        <f t="shared" si="0"/>
        <v>24</v>
      </c>
      <c r="R29" s="3">
        <f t="shared" si="0"/>
        <v>23</v>
      </c>
      <c r="S29" s="3">
        <f t="shared" si="0"/>
        <v>25</v>
      </c>
      <c r="T29" s="3">
        <f t="shared" si="0"/>
        <v>25</v>
      </c>
      <c r="U29" s="3">
        <f t="shared" si="0"/>
        <v>26</v>
      </c>
      <c r="V29" s="3">
        <f t="shared" si="0"/>
        <v>25</v>
      </c>
      <c r="W29" s="3">
        <f t="shared" si="0"/>
        <v>25</v>
      </c>
      <c r="X29" s="3">
        <f t="shared" si="0"/>
        <v>22</v>
      </c>
      <c r="Y29" s="3">
        <f t="shared" si="0"/>
        <v>20</v>
      </c>
      <c r="Z29" s="3">
        <f t="shared" si="0"/>
        <v>20</v>
      </c>
      <c r="AA29" s="3">
        <f t="shared" si="0"/>
        <v>17</v>
      </c>
      <c r="AB29" s="3">
        <f t="shared" si="0"/>
        <v>17</v>
      </c>
      <c r="AC29" s="3">
        <f t="shared" si="0"/>
        <v>18</v>
      </c>
      <c r="AD29" s="3">
        <f t="shared" si="0"/>
        <v>20</v>
      </c>
      <c r="AE29" s="3">
        <f t="shared" si="0"/>
        <v>23</v>
      </c>
    </row>
    <row r="30" spans="1:31" ht="14.4" thickBot="1" x14ac:dyDescent="0.35"/>
    <row r="31" spans="1:31" ht="14.4" customHeight="1" thickBot="1" x14ac:dyDescent="0.35">
      <c r="A31" s="112" t="s">
        <v>64</v>
      </c>
      <c r="B31" s="119" t="s">
        <v>42</v>
      </c>
      <c r="C31" s="120"/>
      <c r="D31" s="120"/>
      <c r="E31" s="120"/>
      <c r="F31" s="120"/>
      <c r="G31" s="120"/>
      <c r="H31" s="120"/>
      <c r="I31" s="120"/>
      <c r="J31" s="120"/>
      <c r="K31" s="121"/>
      <c r="L31" s="119" t="s">
        <v>43</v>
      </c>
      <c r="M31" s="120"/>
      <c r="N31" s="120"/>
      <c r="O31" s="120"/>
      <c r="P31" s="120"/>
      <c r="Q31" s="120"/>
      <c r="R31" s="120"/>
      <c r="S31" s="120"/>
      <c r="T31" s="120"/>
      <c r="U31" s="121"/>
      <c r="V31" s="119" t="s">
        <v>44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1" ht="15" customHeight="1" thickBot="1" x14ac:dyDescent="0.35">
      <c r="A32" s="113"/>
      <c r="B32" s="61">
        <v>8.3000000000000007</v>
      </c>
      <c r="C32" s="61">
        <v>9.3000000000000007</v>
      </c>
      <c r="D32" s="61">
        <v>10.3</v>
      </c>
      <c r="E32" s="61">
        <v>11.3</v>
      </c>
      <c r="F32" s="61">
        <v>12.3</v>
      </c>
      <c r="G32" s="61">
        <v>13.3</v>
      </c>
      <c r="H32" s="61">
        <v>14.3</v>
      </c>
      <c r="I32" s="61">
        <v>15.3</v>
      </c>
      <c r="J32" s="61">
        <v>16.3</v>
      </c>
      <c r="K32" s="62">
        <v>17.3</v>
      </c>
      <c r="L32" s="61">
        <v>8.3000000000000007</v>
      </c>
      <c r="M32" s="61">
        <v>9.3000000000000007</v>
      </c>
      <c r="N32" s="61">
        <v>10.3</v>
      </c>
      <c r="O32" s="61">
        <v>11.3</v>
      </c>
      <c r="P32" s="61">
        <v>12.3</v>
      </c>
      <c r="Q32" s="61">
        <v>13.3</v>
      </c>
      <c r="R32" s="61">
        <v>14.3</v>
      </c>
      <c r="S32" s="61">
        <v>15.3</v>
      </c>
      <c r="T32" s="61">
        <v>16.3</v>
      </c>
      <c r="U32" s="62">
        <v>17.3</v>
      </c>
      <c r="V32" s="62">
        <v>7.3</v>
      </c>
      <c r="W32" s="61">
        <v>8.3000000000000007</v>
      </c>
      <c r="X32" s="61">
        <v>9.3000000000000007</v>
      </c>
      <c r="Y32" s="61">
        <v>10.3</v>
      </c>
      <c r="Z32" s="61">
        <v>11.3</v>
      </c>
      <c r="AA32" s="61">
        <v>12.3</v>
      </c>
      <c r="AB32" s="61">
        <v>13.3</v>
      </c>
      <c r="AC32" s="61">
        <v>14.3</v>
      </c>
      <c r="AD32" s="61">
        <v>15.3</v>
      </c>
      <c r="AE32" s="62">
        <v>16.3</v>
      </c>
    </row>
    <row r="33" spans="1:31" ht="15" customHeight="1" x14ac:dyDescent="0.3">
      <c r="A33" s="59" t="s">
        <v>10</v>
      </c>
      <c r="B33" s="65">
        <f>B63*0.9058</f>
        <v>10.236554496</v>
      </c>
      <c r="C33" s="63">
        <f t="shared" ref="C33:AE42" si="1">C63*0.9058</f>
        <v>31.939223582</v>
      </c>
      <c r="D33" s="63">
        <f t="shared" si="1"/>
        <v>51.845283658</v>
      </c>
      <c r="E33" s="63">
        <f t="shared" si="1"/>
        <v>98.567887880000015</v>
      </c>
      <c r="F33" s="63">
        <f t="shared" si="1"/>
        <v>81.077542056000013</v>
      </c>
      <c r="G33" s="63">
        <f t="shared" si="1"/>
        <v>102.15186674</v>
      </c>
      <c r="H33" s="63">
        <f t="shared" si="1"/>
        <v>49.537984608000002</v>
      </c>
      <c r="I33" s="63">
        <f t="shared" si="1"/>
        <v>34.475282421999999</v>
      </c>
      <c r="J33" s="63">
        <f t="shared" si="1"/>
        <v>13.186156326000001</v>
      </c>
      <c r="K33" s="63">
        <f t="shared" si="1"/>
        <v>0</v>
      </c>
      <c r="L33" s="63">
        <f t="shared" si="1"/>
        <v>101.76364086000001</v>
      </c>
      <c r="M33" s="63">
        <f t="shared" si="1"/>
        <v>140.71313144000001</v>
      </c>
      <c r="N33" s="63">
        <f t="shared" si="1"/>
        <v>200.57636648000002</v>
      </c>
      <c r="O33" s="63">
        <f t="shared" si="1"/>
        <v>234.06497002000003</v>
      </c>
      <c r="P33" s="63">
        <f t="shared" si="1"/>
        <v>298.43773035999999</v>
      </c>
      <c r="Q33" s="63">
        <f t="shared" si="1"/>
        <v>195.64183982</v>
      </c>
      <c r="R33" s="63">
        <f t="shared" si="1"/>
        <v>196.03767442000003</v>
      </c>
      <c r="S33" s="63">
        <f t="shared" si="1"/>
        <v>204.70608984</v>
      </c>
      <c r="T33" s="63">
        <f t="shared" si="1"/>
        <v>61.563901714000004</v>
      </c>
      <c r="U33" s="63">
        <f t="shared" si="1"/>
        <v>38.866021109999998</v>
      </c>
      <c r="V33" s="63">
        <f t="shared" si="1"/>
        <v>127.44452013999999</v>
      </c>
      <c r="W33" s="63">
        <f t="shared" si="1"/>
        <v>200.31613014000001</v>
      </c>
      <c r="X33" s="63">
        <f t="shared" si="1"/>
        <v>287.94240692000005</v>
      </c>
      <c r="Y33" s="63">
        <f t="shared" si="1"/>
        <v>373.46315160000006</v>
      </c>
      <c r="Z33" s="63">
        <f t="shared" si="1"/>
        <v>412.67052344000001</v>
      </c>
      <c r="AA33" s="63">
        <f t="shared" si="1"/>
        <v>231.12573960000003</v>
      </c>
      <c r="AB33" s="63">
        <f t="shared" si="1"/>
        <v>320.09540836000002</v>
      </c>
      <c r="AC33" s="63">
        <f t="shared" si="1"/>
        <v>334.74853496000003</v>
      </c>
      <c r="AD33" s="63">
        <f t="shared" si="1"/>
        <v>306.75931496000004</v>
      </c>
      <c r="AE33" s="66">
        <f t="shared" si="1"/>
        <v>213.83628210000001</v>
      </c>
    </row>
    <row r="34" spans="1:31" x14ac:dyDescent="0.3">
      <c r="A34" s="60" t="s">
        <v>16</v>
      </c>
      <c r="B34" s="27">
        <f t="shared" ref="B34:Q58" si="2">B64*0.9058</f>
        <v>10.575441450000001</v>
      </c>
      <c r="C34" s="23">
        <f t="shared" si="2"/>
        <v>57.806896938000001</v>
      </c>
      <c r="D34" s="23">
        <f t="shared" si="2"/>
        <v>99.848779660000005</v>
      </c>
      <c r="E34" s="23">
        <f t="shared" si="2"/>
        <v>145.25508438</v>
      </c>
      <c r="F34" s="23">
        <f t="shared" si="2"/>
        <v>180.77811471999999</v>
      </c>
      <c r="G34" s="23">
        <f t="shared" si="2"/>
        <v>151.74015948000002</v>
      </c>
      <c r="H34" s="23">
        <f t="shared" si="2"/>
        <v>80.806490464000007</v>
      </c>
      <c r="I34" s="23">
        <f t="shared" si="2"/>
        <v>44.072758786000009</v>
      </c>
      <c r="J34" s="23">
        <f t="shared" si="2"/>
        <v>12.046134562000001</v>
      </c>
      <c r="K34" s="23">
        <f t="shared" si="2"/>
        <v>0</v>
      </c>
      <c r="L34" s="23">
        <f t="shared" si="2"/>
        <v>142.47364432000001</v>
      </c>
      <c r="M34" s="23">
        <f t="shared" si="2"/>
        <v>190.90215074000002</v>
      </c>
      <c r="N34" s="23">
        <f t="shared" si="2"/>
        <v>241.47595387999999</v>
      </c>
      <c r="O34" s="23">
        <f t="shared" si="2"/>
        <v>369.16594582000005</v>
      </c>
      <c r="P34" s="23">
        <f t="shared" si="2"/>
        <v>422.73513898000004</v>
      </c>
      <c r="Q34" s="23">
        <f t="shared" si="2"/>
        <v>332.12144322000006</v>
      </c>
      <c r="R34" s="23">
        <f t="shared" si="1"/>
        <v>259.07130004000004</v>
      </c>
      <c r="S34" s="23">
        <f t="shared" si="1"/>
        <v>196.30171512000001</v>
      </c>
      <c r="T34" s="23">
        <f t="shared" si="1"/>
        <v>154.16290274000002</v>
      </c>
      <c r="U34" s="23">
        <f t="shared" si="1"/>
        <v>57.865022123999999</v>
      </c>
      <c r="V34" s="23">
        <f t="shared" si="1"/>
        <v>169.16856670000001</v>
      </c>
      <c r="W34" s="23">
        <f t="shared" si="1"/>
        <v>267.56145402000004</v>
      </c>
      <c r="X34" s="23">
        <f t="shared" si="1"/>
        <v>335.77073026000005</v>
      </c>
      <c r="Y34" s="23">
        <f t="shared" si="1"/>
        <v>482.85616470000002</v>
      </c>
      <c r="Z34" s="23">
        <f t="shared" si="1"/>
        <v>552.59588062</v>
      </c>
      <c r="AA34" s="23">
        <f t="shared" si="1"/>
        <v>811.79879340000002</v>
      </c>
      <c r="AB34" s="23">
        <f t="shared" si="1"/>
        <v>469.91373198000002</v>
      </c>
      <c r="AC34" s="23">
        <f t="shared" si="1"/>
        <v>657.23797272000002</v>
      </c>
      <c r="AD34" s="23">
        <f t="shared" si="1"/>
        <v>479.30352652000005</v>
      </c>
      <c r="AE34" s="28">
        <f t="shared" si="1"/>
        <v>376.94549970000003</v>
      </c>
    </row>
    <row r="35" spans="1:31" x14ac:dyDescent="0.3">
      <c r="A35" s="60" t="s">
        <v>17</v>
      </c>
      <c r="B35" s="27">
        <f t="shared" si="2"/>
        <v>10.556347186000002</v>
      </c>
      <c r="C35" s="23">
        <f t="shared" si="1"/>
        <v>28.03614044</v>
      </c>
      <c r="D35" s="23">
        <f t="shared" si="1"/>
        <v>83.854172317999996</v>
      </c>
      <c r="E35" s="23">
        <f t="shared" si="1"/>
        <v>101.04362044000001</v>
      </c>
      <c r="F35" s="23">
        <f t="shared" si="1"/>
        <v>114.08967668000001</v>
      </c>
      <c r="G35" s="23">
        <f t="shared" si="1"/>
        <v>71.361469298000003</v>
      </c>
      <c r="H35" s="23">
        <f t="shared" si="1"/>
        <v>78.209163312000001</v>
      </c>
      <c r="I35" s="23">
        <f t="shared" si="1"/>
        <v>36.255849714</v>
      </c>
      <c r="J35" s="23">
        <f t="shared" si="1"/>
        <v>8.1979012332000014</v>
      </c>
      <c r="K35" s="23">
        <f t="shared" si="1"/>
        <v>0</v>
      </c>
      <c r="L35" s="23">
        <f t="shared" si="1"/>
        <v>100.45892654000001</v>
      </c>
      <c r="M35" s="23">
        <f t="shared" si="1"/>
        <v>117.50535790000002</v>
      </c>
      <c r="N35" s="23">
        <f t="shared" si="1"/>
        <v>153.66779245999999</v>
      </c>
      <c r="O35" s="23">
        <f t="shared" si="1"/>
        <v>235.46932233999999</v>
      </c>
      <c r="P35" s="23">
        <f t="shared" si="1"/>
        <v>283.10199288000001</v>
      </c>
      <c r="Q35" s="23">
        <f t="shared" si="1"/>
        <v>390.90550813999999</v>
      </c>
      <c r="R35" s="23">
        <f t="shared" si="1"/>
        <v>291.15763460000005</v>
      </c>
      <c r="S35" s="23">
        <f t="shared" si="1"/>
        <v>169.97228304000001</v>
      </c>
      <c r="T35" s="23">
        <f t="shared" si="1"/>
        <v>111.13749332000002</v>
      </c>
      <c r="U35" s="23">
        <f t="shared" si="1"/>
        <v>38.921673462000001</v>
      </c>
      <c r="V35" s="23">
        <f t="shared" si="1"/>
        <v>131.91998735999999</v>
      </c>
      <c r="W35" s="23">
        <f t="shared" si="1"/>
        <v>125.99668942</v>
      </c>
      <c r="X35" s="23">
        <f t="shared" si="1"/>
        <v>267.18074628000005</v>
      </c>
      <c r="Y35" s="23">
        <f t="shared" si="1"/>
        <v>352.63998714000002</v>
      </c>
      <c r="Z35" s="23">
        <f t="shared" si="1"/>
        <v>505.21312030000007</v>
      </c>
      <c r="AA35" s="23">
        <f t="shared" si="1"/>
        <v>254.6692932</v>
      </c>
      <c r="AB35" s="23">
        <f t="shared" si="1"/>
        <v>393.31321512000005</v>
      </c>
      <c r="AC35" s="23">
        <f t="shared" si="1"/>
        <v>508.59284126</v>
      </c>
      <c r="AD35" s="23">
        <f t="shared" si="1"/>
        <v>414.79399038000003</v>
      </c>
      <c r="AE35" s="28">
        <f t="shared" si="1"/>
        <v>253.17164348000003</v>
      </c>
    </row>
    <row r="36" spans="1:31" x14ac:dyDescent="0.3">
      <c r="A36" s="60" t="s">
        <v>18</v>
      </c>
      <c r="B36" s="27">
        <f t="shared" si="2"/>
        <v>4.1574562386</v>
      </c>
      <c r="C36" s="23">
        <f t="shared" si="1"/>
        <v>13.755125538000001</v>
      </c>
      <c r="D36" s="23">
        <f t="shared" si="1"/>
        <v>31.593606534000003</v>
      </c>
      <c r="E36" s="23">
        <f t="shared" si="1"/>
        <v>41.969799158000001</v>
      </c>
      <c r="F36" s="23">
        <f t="shared" si="1"/>
        <v>37.364422102000006</v>
      </c>
      <c r="G36" s="23">
        <f t="shared" si="1"/>
        <v>54.720138872000007</v>
      </c>
      <c r="H36" s="23">
        <f t="shared" si="1"/>
        <v>30.089326358000005</v>
      </c>
      <c r="I36" s="23">
        <f t="shared" si="1"/>
        <v>16.232878032000002</v>
      </c>
      <c r="J36" s="23">
        <f t="shared" si="1"/>
        <v>4.6623917312000005</v>
      </c>
      <c r="K36" s="23">
        <f t="shared" si="1"/>
        <v>0</v>
      </c>
      <c r="L36" s="23">
        <f t="shared" si="1"/>
        <v>26.3515336</v>
      </c>
      <c r="M36" s="23">
        <f t="shared" si="1"/>
        <v>81.17607498000001</v>
      </c>
      <c r="N36" s="23">
        <f t="shared" si="1"/>
        <v>77.727603800000011</v>
      </c>
      <c r="O36" s="23">
        <f t="shared" si="1"/>
        <v>99.523869200000007</v>
      </c>
      <c r="P36" s="23">
        <f t="shared" si="1"/>
        <v>91.148842400000007</v>
      </c>
      <c r="Q36" s="23">
        <f t="shared" si="1"/>
        <v>142.1413063</v>
      </c>
      <c r="R36" s="23">
        <f t="shared" si="1"/>
        <v>75.372224885999998</v>
      </c>
      <c r="S36" s="23">
        <f t="shared" si="1"/>
        <v>64.855180361999999</v>
      </c>
      <c r="T36" s="23">
        <f t="shared" si="1"/>
        <v>28.157001334</v>
      </c>
      <c r="U36" s="23">
        <f t="shared" si="1"/>
        <v>15.532912024</v>
      </c>
      <c r="V36" s="23">
        <f t="shared" si="1"/>
        <v>72.042377274000003</v>
      </c>
      <c r="W36" s="23">
        <f t="shared" si="1"/>
        <v>100.62015894000001</v>
      </c>
      <c r="X36" s="23">
        <f t="shared" si="1"/>
        <v>93.55292618</v>
      </c>
      <c r="Y36" s="23">
        <f t="shared" si="1"/>
        <v>119.1521023</v>
      </c>
      <c r="Z36" s="23">
        <f t="shared" si="1"/>
        <v>161.07479080000002</v>
      </c>
      <c r="AA36" s="23">
        <f t="shared" si="1"/>
        <v>205.31134540000002</v>
      </c>
      <c r="AB36" s="23">
        <f t="shared" si="1"/>
        <v>265.47213574000006</v>
      </c>
      <c r="AC36" s="23">
        <f t="shared" si="1"/>
        <v>245.53819514000003</v>
      </c>
      <c r="AD36" s="23">
        <f t="shared" si="1"/>
        <v>140.76974394000001</v>
      </c>
      <c r="AE36" s="28">
        <f t="shared" si="1"/>
        <v>83.757740850000005</v>
      </c>
    </row>
    <row r="37" spans="1:31" x14ac:dyDescent="0.3">
      <c r="A37" s="60" t="s">
        <v>19</v>
      </c>
      <c r="B37" s="27">
        <f t="shared" si="2"/>
        <v>2.8595055272000001</v>
      </c>
      <c r="C37" s="23">
        <f t="shared" si="1"/>
        <v>18.720440340000003</v>
      </c>
      <c r="D37" s="23">
        <f t="shared" si="1"/>
        <v>35.438718476000005</v>
      </c>
      <c r="E37" s="23">
        <f t="shared" si="1"/>
        <v>35.052693690000005</v>
      </c>
      <c r="F37" s="23">
        <f t="shared" si="1"/>
        <v>30.451592010000006</v>
      </c>
      <c r="G37" s="23">
        <f t="shared" si="1"/>
        <v>39.227861036</v>
      </c>
      <c r="H37" s="23">
        <f t="shared" si="1"/>
        <v>16.420605082000002</v>
      </c>
      <c r="I37" s="23">
        <f t="shared" si="1"/>
        <v>18.739598010000002</v>
      </c>
      <c r="J37" s="23">
        <f t="shared" si="1"/>
        <v>4.4734509092000003</v>
      </c>
      <c r="K37" s="23">
        <f t="shared" si="1"/>
        <v>0</v>
      </c>
      <c r="L37" s="23">
        <f t="shared" si="1"/>
        <v>33.353467238</v>
      </c>
      <c r="M37" s="23">
        <f t="shared" si="1"/>
        <v>64.783631220000004</v>
      </c>
      <c r="N37" s="23">
        <f t="shared" si="1"/>
        <v>85.652765029999998</v>
      </c>
      <c r="O37" s="23">
        <f t="shared" si="1"/>
        <v>107.27815126000002</v>
      </c>
      <c r="P37" s="23">
        <f t="shared" si="1"/>
        <v>110.42589684000001</v>
      </c>
      <c r="Q37" s="23">
        <f t="shared" si="1"/>
        <v>102.41527338000002</v>
      </c>
      <c r="R37" s="23">
        <f t="shared" si="1"/>
        <v>116.06051632000002</v>
      </c>
      <c r="S37" s="23">
        <f t="shared" si="1"/>
        <v>65.568724312000015</v>
      </c>
      <c r="T37" s="23">
        <f t="shared" si="1"/>
        <v>40.756172085999999</v>
      </c>
      <c r="U37" s="23">
        <f t="shared" si="1"/>
        <v>19.228829648000001</v>
      </c>
      <c r="V37" s="23">
        <f t="shared" si="1"/>
        <v>68.734558718000002</v>
      </c>
      <c r="W37" s="23">
        <f t="shared" si="1"/>
        <v>77.338227553999999</v>
      </c>
      <c r="X37" s="23">
        <f t="shared" si="1"/>
        <v>117.01051936000002</v>
      </c>
      <c r="Y37" s="23">
        <f t="shared" si="1"/>
        <v>121.92086116</v>
      </c>
      <c r="Z37" s="23">
        <f t="shared" si="1"/>
        <v>184.52794556000001</v>
      </c>
      <c r="AA37" s="23">
        <f t="shared" si="1"/>
        <v>163.48032386</v>
      </c>
      <c r="AB37" s="23">
        <f t="shared" si="1"/>
        <v>214.45141088000003</v>
      </c>
      <c r="AC37" s="23">
        <f t="shared" si="1"/>
        <v>197.28550450000003</v>
      </c>
      <c r="AD37" s="23">
        <f t="shared" si="1"/>
        <v>138.59772612</v>
      </c>
      <c r="AE37" s="28">
        <f t="shared" si="1"/>
        <v>88.534386570000009</v>
      </c>
    </row>
    <row r="38" spans="1:31" x14ac:dyDescent="0.3">
      <c r="A38" s="60" t="s">
        <v>20</v>
      </c>
      <c r="B38" s="27">
        <f t="shared" si="2"/>
        <v>3.7017319542000005</v>
      </c>
      <c r="C38" s="23">
        <f t="shared" si="1"/>
        <v>12.144377629999999</v>
      </c>
      <c r="D38" s="23">
        <f t="shared" si="1"/>
        <v>16.986657617999999</v>
      </c>
      <c r="E38" s="23">
        <f t="shared" si="1"/>
        <v>35.960875944000001</v>
      </c>
      <c r="F38" s="23">
        <f t="shared" si="1"/>
        <v>35.705005560000004</v>
      </c>
      <c r="G38" s="23">
        <f t="shared" si="1"/>
        <v>31.091702754000003</v>
      </c>
      <c r="H38" s="23">
        <f t="shared" si="1"/>
        <v>25.910345594000002</v>
      </c>
      <c r="I38" s="23">
        <f t="shared" si="1"/>
        <v>12.991119470000001</v>
      </c>
      <c r="J38" s="23">
        <f t="shared" si="1"/>
        <v>2.8493723426000002</v>
      </c>
      <c r="K38" s="23">
        <f t="shared" si="1"/>
        <v>0</v>
      </c>
      <c r="L38" s="23">
        <f t="shared" si="1"/>
        <v>26.748563856000001</v>
      </c>
      <c r="M38" s="23">
        <f t="shared" si="1"/>
        <v>37.885112174</v>
      </c>
      <c r="N38" s="23">
        <f t="shared" si="1"/>
        <v>97.934280780000009</v>
      </c>
      <c r="O38" s="23">
        <f t="shared" si="1"/>
        <v>59.247236692000001</v>
      </c>
      <c r="P38" s="23">
        <f t="shared" si="1"/>
        <v>103.68257816000001</v>
      </c>
      <c r="Q38" s="23">
        <f t="shared" si="1"/>
        <v>115.62763450000001</v>
      </c>
      <c r="R38" s="23">
        <f t="shared" si="1"/>
        <v>72.771048084000014</v>
      </c>
      <c r="S38" s="23">
        <f t="shared" si="1"/>
        <v>84.205948806000009</v>
      </c>
      <c r="T38" s="23">
        <f t="shared" si="1"/>
        <v>40.163036130000002</v>
      </c>
      <c r="U38" s="23">
        <f t="shared" si="1"/>
        <v>17.139076584000001</v>
      </c>
      <c r="V38" s="23">
        <f t="shared" si="1"/>
        <v>44.766492890000002</v>
      </c>
      <c r="W38" s="23">
        <f t="shared" si="1"/>
        <v>84.865135698000003</v>
      </c>
      <c r="X38" s="23">
        <f t="shared" si="1"/>
        <v>98.017523800000006</v>
      </c>
      <c r="Y38" s="23">
        <f t="shared" si="1"/>
        <v>169.37065068000001</v>
      </c>
      <c r="Z38" s="23">
        <f t="shared" si="1"/>
        <v>120.33553000000001</v>
      </c>
      <c r="AA38" s="23">
        <f t="shared" si="1"/>
        <v>150.94160620000002</v>
      </c>
      <c r="AB38" s="23">
        <f t="shared" si="1"/>
        <v>128.07486636000002</v>
      </c>
      <c r="AC38" s="23">
        <f t="shared" si="1"/>
        <v>154.48047621999999</v>
      </c>
      <c r="AD38" s="23">
        <f t="shared" si="1"/>
        <v>124.52114122</v>
      </c>
      <c r="AE38" s="28">
        <f t="shared" si="1"/>
        <v>46.680747204000006</v>
      </c>
    </row>
    <row r="39" spans="1:31" x14ac:dyDescent="0.3">
      <c r="A39" s="60" t="s">
        <v>21</v>
      </c>
      <c r="B39" s="27">
        <f t="shared" si="2"/>
        <v>4.5795191834000004</v>
      </c>
      <c r="C39" s="23">
        <f t="shared" si="1"/>
        <v>8.7011537493999995</v>
      </c>
      <c r="D39" s="23">
        <f t="shared" si="1"/>
        <v>25.458931106000001</v>
      </c>
      <c r="E39" s="23">
        <f t="shared" si="1"/>
        <v>39.017778842000006</v>
      </c>
      <c r="F39" s="23">
        <f t="shared" si="1"/>
        <v>50.947409407999999</v>
      </c>
      <c r="G39" s="23">
        <f t="shared" si="1"/>
        <v>48.824241382000004</v>
      </c>
      <c r="H39" s="23">
        <f t="shared" si="1"/>
        <v>30.343964854000006</v>
      </c>
      <c r="I39" s="23">
        <f t="shared" si="1"/>
        <v>13.979836402000002</v>
      </c>
      <c r="J39" s="23">
        <f t="shared" si="1"/>
        <v>3.1696143094</v>
      </c>
      <c r="K39" s="23">
        <f t="shared" si="1"/>
        <v>0</v>
      </c>
      <c r="L39" s="23">
        <f t="shared" si="1"/>
        <v>33.393159394000001</v>
      </c>
      <c r="M39" s="23">
        <f t="shared" si="1"/>
        <v>72.147087754000012</v>
      </c>
      <c r="N39" s="23">
        <f t="shared" si="1"/>
        <v>69.802333874000013</v>
      </c>
      <c r="O39" s="23">
        <f t="shared" si="1"/>
        <v>100.68791278</v>
      </c>
      <c r="P39" s="23">
        <f t="shared" si="1"/>
        <v>105.08294496000001</v>
      </c>
      <c r="Q39" s="23">
        <f t="shared" si="1"/>
        <v>105.49046438000001</v>
      </c>
      <c r="R39" s="23">
        <f t="shared" si="1"/>
        <v>111.84510428000002</v>
      </c>
      <c r="S39" s="23">
        <f t="shared" si="1"/>
        <v>56.722491294000001</v>
      </c>
      <c r="T39" s="23">
        <f t="shared" si="1"/>
        <v>54.657249178000008</v>
      </c>
      <c r="U39" s="23">
        <f t="shared" si="1"/>
        <v>16.667317827999998</v>
      </c>
      <c r="V39" s="23">
        <f t="shared" si="1"/>
        <v>47.997064822000006</v>
      </c>
      <c r="W39" s="23">
        <f t="shared" si="1"/>
        <v>128.03356188000001</v>
      </c>
      <c r="X39" s="23">
        <f t="shared" si="1"/>
        <v>110.86883304</v>
      </c>
      <c r="Y39" s="23">
        <f t="shared" si="1"/>
        <v>185.41861870000002</v>
      </c>
      <c r="Z39" s="23">
        <f t="shared" si="1"/>
        <v>133.62778268</v>
      </c>
      <c r="AA39" s="23">
        <f t="shared" si="1"/>
        <v>160.85305096000002</v>
      </c>
      <c r="AB39" s="23">
        <f t="shared" si="1"/>
        <v>199.57473284000002</v>
      </c>
      <c r="AC39" s="23">
        <f t="shared" si="1"/>
        <v>177.35373782000002</v>
      </c>
      <c r="AD39" s="23">
        <f t="shared" si="1"/>
        <v>114.04656060000001</v>
      </c>
      <c r="AE39" s="28">
        <f t="shared" si="1"/>
        <v>100.65738732</v>
      </c>
    </row>
    <row r="40" spans="1:31" x14ac:dyDescent="0.3">
      <c r="A40" s="60" t="s">
        <v>22</v>
      </c>
      <c r="B40" s="27">
        <f t="shared" si="2"/>
        <v>20.867666414000002</v>
      </c>
      <c r="C40" s="23">
        <f t="shared" si="1"/>
        <v>73.80250971800001</v>
      </c>
      <c r="D40" s="23">
        <f t="shared" si="1"/>
        <v>166.45243482000001</v>
      </c>
      <c r="E40" s="23">
        <f t="shared" si="1"/>
        <v>164.40152246000002</v>
      </c>
      <c r="F40" s="23">
        <f t="shared" si="1"/>
        <v>181.12838758000001</v>
      </c>
      <c r="G40" s="23">
        <f t="shared" si="1"/>
        <v>170.02255493999999</v>
      </c>
      <c r="H40" s="23">
        <f t="shared" si="1"/>
        <v>123.65311308</v>
      </c>
      <c r="I40" s="23">
        <f t="shared" si="1"/>
        <v>80.121678489999994</v>
      </c>
      <c r="J40" s="23">
        <f t="shared" si="1"/>
        <v>16.339381996000004</v>
      </c>
      <c r="K40" s="23">
        <f t="shared" si="1"/>
        <v>0</v>
      </c>
      <c r="L40" s="23">
        <f t="shared" si="1"/>
        <v>152.21434578</v>
      </c>
      <c r="M40" s="23">
        <f t="shared" si="1"/>
        <v>187.63103520000001</v>
      </c>
      <c r="N40" s="23">
        <f t="shared" si="1"/>
        <v>504.91837298000002</v>
      </c>
      <c r="O40" s="23">
        <f t="shared" si="1"/>
        <v>482.24792000000002</v>
      </c>
      <c r="P40" s="23">
        <f t="shared" si="1"/>
        <v>642.93448492000005</v>
      </c>
      <c r="Q40" s="23">
        <f t="shared" si="1"/>
        <v>470.91500330000002</v>
      </c>
      <c r="R40" s="23">
        <f t="shared" si="1"/>
        <v>385.15693902000004</v>
      </c>
      <c r="S40" s="23">
        <f t="shared" si="1"/>
        <v>278.4931919</v>
      </c>
      <c r="T40" s="23">
        <f t="shared" si="1"/>
        <v>191.09064772000002</v>
      </c>
      <c r="U40" s="23">
        <f t="shared" si="1"/>
        <v>111.03251110000001</v>
      </c>
      <c r="V40" s="23">
        <f t="shared" si="1"/>
        <v>237.39813286000003</v>
      </c>
      <c r="W40" s="23">
        <f t="shared" si="1"/>
        <v>260.29041625999997</v>
      </c>
      <c r="X40" s="23">
        <f t="shared" si="1"/>
        <v>455.58451946000002</v>
      </c>
      <c r="Y40" s="23">
        <f t="shared" si="1"/>
        <v>705.65570012000001</v>
      </c>
      <c r="Z40" s="23">
        <f t="shared" si="1"/>
        <v>775.64034436000009</v>
      </c>
      <c r="AA40" s="23">
        <f t="shared" si="1"/>
        <v>792.84547187999999</v>
      </c>
      <c r="AB40" s="23">
        <f t="shared" si="1"/>
        <v>810.37550986000008</v>
      </c>
      <c r="AC40" s="23">
        <f t="shared" si="1"/>
        <v>695.43148262000011</v>
      </c>
      <c r="AD40" s="23">
        <f t="shared" si="1"/>
        <v>536.03885300000002</v>
      </c>
      <c r="AE40" s="28">
        <f t="shared" si="1"/>
        <v>406.34468798</v>
      </c>
    </row>
    <row r="41" spans="1:31" x14ac:dyDescent="0.3">
      <c r="A41" s="60" t="s">
        <v>23</v>
      </c>
      <c r="B41" s="27">
        <f t="shared" si="2"/>
        <v>8.9466427596000013</v>
      </c>
      <c r="C41" s="23">
        <f t="shared" si="1"/>
        <v>39.625181148000003</v>
      </c>
      <c r="D41" s="23">
        <f t="shared" si="1"/>
        <v>95.245051160000003</v>
      </c>
      <c r="E41" s="23">
        <f t="shared" si="1"/>
        <v>127.38138588000001</v>
      </c>
      <c r="F41" s="23">
        <f t="shared" si="1"/>
        <v>160.75178252000001</v>
      </c>
      <c r="G41" s="23">
        <f t="shared" si="1"/>
        <v>136.78476742000001</v>
      </c>
      <c r="H41" s="23">
        <f t="shared" si="1"/>
        <v>77.57609063400001</v>
      </c>
      <c r="I41" s="23">
        <f t="shared" si="1"/>
        <v>31.656224488000003</v>
      </c>
      <c r="J41" s="23">
        <f t="shared" si="1"/>
        <v>11.845409282</v>
      </c>
      <c r="K41" s="23">
        <f t="shared" si="1"/>
        <v>0</v>
      </c>
      <c r="L41" s="23">
        <f t="shared" si="1"/>
        <v>104.49345032000001</v>
      </c>
      <c r="M41" s="23">
        <f t="shared" si="1"/>
        <v>161.95133346</v>
      </c>
      <c r="N41" s="23">
        <f t="shared" si="1"/>
        <v>178.87684052</v>
      </c>
      <c r="O41" s="23">
        <f t="shared" si="1"/>
        <v>351.36335262000006</v>
      </c>
      <c r="P41" s="23">
        <f t="shared" si="1"/>
        <v>307.11774001999999</v>
      </c>
      <c r="Q41" s="23">
        <f t="shared" si="1"/>
        <v>419.35134192000004</v>
      </c>
      <c r="R41" s="23">
        <f t="shared" si="1"/>
        <v>249.78349858000004</v>
      </c>
      <c r="S41" s="23">
        <f t="shared" si="1"/>
        <v>195.89030076000003</v>
      </c>
      <c r="T41" s="23">
        <f t="shared" si="1"/>
        <v>119.68127066000001</v>
      </c>
      <c r="U41" s="23">
        <f t="shared" si="1"/>
        <v>45.442763169999999</v>
      </c>
      <c r="V41" s="23">
        <f t="shared" si="1"/>
        <v>168.58930760000001</v>
      </c>
      <c r="W41" s="23">
        <f t="shared" si="1"/>
        <v>231.72637558</v>
      </c>
      <c r="X41" s="23">
        <f t="shared" si="1"/>
        <v>292.18807268</v>
      </c>
      <c r="Y41" s="23">
        <f t="shared" si="1"/>
        <v>507.26240222000001</v>
      </c>
      <c r="Z41" s="23">
        <f t="shared" si="1"/>
        <v>612.45214099999998</v>
      </c>
      <c r="AA41" s="23">
        <f t="shared" si="1"/>
        <v>463.84296980000005</v>
      </c>
      <c r="AB41" s="23">
        <f t="shared" si="1"/>
        <v>617.10369574000003</v>
      </c>
      <c r="AC41" s="23">
        <f t="shared" si="1"/>
        <v>263.41533568</v>
      </c>
      <c r="AD41" s="23">
        <f t="shared" si="1"/>
        <v>448.69500466000005</v>
      </c>
      <c r="AE41" s="28">
        <f t="shared" si="1"/>
        <v>271.54969141999999</v>
      </c>
    </row>
    <row r="42" spans="1:31" x14ac:dyDescent="0.3">
      <c r="A42" s="60" t="s">
        <v>24</v>
      </c>
      <c r="B42" s="27">
        <f t="shared" si="2"/>
        <v>5.7207891398000008</v>
      </c>
      <c r="C42" s="23">
        <f t="shared" si="1"/>
        <v>16.522253958</v>
      </c>
      <c r="D42" s="23">
        <f t="shared" si="1"/>
        <v>44.259335470000003</v>
      </c>
      <c r="E42" s="23">
        <f t="shared" si="1"/>
        <v>39.227181686000002</v>
      </c>
      <c r="F42" s="23">
        <f t="shared" si="1"/>
        <v>76.098495325999991</v>
      </c>
      <c r="G42" s="23">
        <f t="shared" si="1"/>
        <v>47.680931564000005</v>
      </c>
      <c r="H42" s="23">
        <f t="shared" si="1"/>
        <v>83.035048320000001</v>
      </c>
      <c r="I42" s="23">
        <f t="shared" si="1"/>
        <v>24.192713286000004</v>
      </c>
      <c r="J42" s="23">
        <f t="shared" si="1"/>
        <v>6.5559684428000002</v>
      </c>
      <c r="K42" s="23">
        <f t="shared" si="1"/>
        <v>0</v>
      </c>
      <c r="L42" s="23">
        <f t="shared" ref="C42:AE51" si="3">L72*0.9058</f>
        <v>59.933325844000002</v>
      </c>
      <c r="M42" s="23">
        <f t="shared" si="3"/>
        <v>107.54762676000001</v>
      </c>
      <c r="N42" s="23">
        <f t="shared" si="3"/>
        <v>95.839980600000004</v>
      </c>
      <c r="O42" s="23">
        <f t="shared" si="3"/>
        <v>217.15929998000001</v>
      </c>
      <c r="P42" s="23">
        <f t="shared" si="3"/>
        <v>157.58827602</v>
      </c>
      <c r="Q42" s="23">
        <f t="shared" si="3"/>
        <v>249.81230302</v>
      </c>
      <c r="R42" s="23">
        <f t="shared" si="3"/>
        <v>149.00672682000001</v>
      </c>
      <c r="S42" s="23">
        <f t="shared" si="3"/>
        <v>136.49391503999999</v>
      </c>
      <c r="T42" s="23">
        <f t="shared" si="3"/>
        <v>101.17260636</v>
      </c>
      <c r="U42" s="23">
        <f t="shared" si="3"/>
        <v>52.158156036000001</v>
      </c>
      <c r="V42" s="23">
        <f t="shared" si="3"/>
        <v>112.42680903999999</v>
      </c>
      <c r="W42" s="23">
        <f t="shared" si="3"/>
        <v>151.41135408000002</v>
      </c>
      <c r="X42" s="23">
        <f t="shared" si="3"/>
        <v>195.84591656000001</v>
      </c>
      <c r="Y42" s="23">
        <f t="shared" si="3"/>
        <v>173.48216746</v>
      </c>
      <c r="Z42" s="23">
        <f t="shared" si="3"/>
        <v>297.31897678000001</v>
      </c>
      <c r="AA42" s="23">
        <f t="shared" si="3"/>
        <v>231.46894722000002</v>
      </c>
      <c r="AB42" s="23">
        <f t="shared" si="3"/>
        <v>435.17122950000004</v>
      </c>
      <c r="AC42" s="23">
        <f t="shared" si="3"/>
        <v>213.71789404000003</v>
      </c>
      <c r="AD42" s="23">
        <f t="shared" si="3"/>
        <v>277.05460034000004</v>
      </c>
      <c r="AE42" s="28">
        <f t="shared" si="3"/>
        <v>118.98797134000002</v>
      </c>
    </row>
    <row r="43" spans="1:31" x14ac:dyDescent="0.3">
      <c r="A43" s="60" t="s">
        <v>25</v>
      </c>
      <c r="B43" s="27">
        <f t="shared" si="2"/>
        <v>3.8812062603999999</v>
      </c>
      <c r="C43" s="23">
        <f t="shared" si="3"/>
        <v>19.291918618</v>
      </c>
      <c r="D43" s="23">
        <f t="shared" si="3"/>
        <v>26.092139654</v>
      </c>
      <c r="E43" s="23">
        <f t="shared" si="3"/>
        <v>64.903839938000004</v>
      </c>
      <c r="F43" s="23">
        <f t="shared" si="3"/>
        <v>43.101333576000002</v>
      </c>
      <c r="G43" s="23">
        <f t="shared" si="3"/>
        <v>41.095385128000004</v>
      </c>
      <c r="H43" s="23">
        <f t="shared" si="3"/>
        <v>34.365363592000001</v>
      </c>
      <c r="I43" s="23">
        <f t="shared" si="3"/>
        <v>28.472111038000001</v>
      </c>
      <c r="J43" s="23">
        <f t="shared" si="3"/>
        <v>6.6699081190000005</v>
      </c>
      <c r="K43" s="23">
        <f t="shared" si="3"/>
        <v>0</v>
      </c>
      <c r="L43" s="23">
        <f t="shared" si="3"/>
        <v>58.645405056000008</v>
      </c>
      <c r="M43" s="23">
        <f t="shared" si="3"/>
        <v>59.908488808000008</v>
      </c>
      <c r="N43" s="23">
        <f t="shared" si="3"/>
        <v>128.63999498000001</v>
      </c>
      <c r="O43" s="23">
        <f t="shared" si="3"/>
        <v>146.53017904000001</v>
      </c>
      <c r="P43" s="23">
        <f t="shared" si="3"/>
        <v>133.80513832000003</v>
      </c>
      <c r="Q43" s="23">
        <f t="shared" si="3"/>
        <v>118.17112090000001</v>
      </c>
      <c r="R43" s="23">
        <f t="shared" si="3"/>
        <v>91.728916720000001</v>
      </c>
      <c r="S43" s="23">
        <f t="shared" si="3"/>
        <v>109.78151072000001</v>
      </c>
      <c r="T43" s="23">
        <f t="shared" si="3"/>
        <v>53.301746652000006</v>
      </c>
      <c r="U43" s="23">
        <f t="shared" si="3"/>
        <v>19.983542207999999</v>
      </c>
      <c r="V43" s="23">
        <f t="shared" si="3"/>
        <v>83.679044946000005</v>
      </c>
      <c r="W43" s="23">
        <f t="shared" si="3"/>
        <v>114.86594728</v>
      </c>
      <c r="X43" s="23">
        <f t="shared" si="3"/>
        <v>128.30349028000001</v>
      </c>
      <c r="Y43" s="23">
        <f t="shared" si="3"/>
        <v>182.75239640000001</v>
      </c>
      <c r="Z43" s="23">
        <f t="shared" si="3"/>
        <v>161.86564478</v>
      </c>
      <c r="AA43" s="23">
        <f t="shared" si="3"/>
        <v>182.10031097999999</v>
      </c>
      <c r="AB43" s="23">
        <f t="shared" si="3"/>
        <v>248.68240810000003</v>
      </c>
      <c r="AC43" s="23">
        <f t="shared" si="3"/>
        <v>125.73074654</v>
      </c>
      <c r="AD43" s="23">
        <f t="shared" si="3"/>
        <v>117.00318238</v>
      </c>
      <c r="AE43" s="28">
        <f t="shared" si="3"/>
        <v>117.4428577</v>
      </c>
    </row>
    <row r="44" spans="1:31" x14ac:dyDescent="0.3">
      <c r="A44" s="60" t="s">
        <v>26</v>
      </c>
      <c r="B44" s="27">
        <f t="shared" si="2"/>
        <v>4.1576899349999996</v>
      </c>
      <c r="C44" s="23">
        <f t="shared" si="3"/>
        <v>19.731512416000001</v>
      </c>
      <c r="D44" s="23">
        <f t="shared" si="3"/>
        <v>22.377109650000001</v>
      </c>
      <c r="E44" s="23">
        <f t="shared" si="3"/>
        <v>52.397685788000004</v>
      </c>
      <c r="F44" s="23">
        <f t="shared" si="3"/>
        <v>33.065966318000001</v>
      </c>
      <c r="G44" s="23">
        <f t="shared" si="3"/>
        <v>51.227582406000003</v>
      </c>
      <c r="H44" s="23">
        <f t="shared" si="3"/>
        <v>39.785752314</v>
      </c>
      <c r="I44" s="23">
        <f t="shared" si="3"/>
        <v>16.569373674000001</v>
      </c>
      <c r="J44" s="23">
        <f t="shared" si="3"/>
        <v>4.4594381832000005</v>
      </c>
      <c r="K44" s="23">
        <f t="shared" si="3"/>
        <v>0</v>
      </c>
      <c r="L44" s="23">
        <f t="shared" si="3"/>
        <v>52.912325115999998</v>
      </c>
      <c r="M44" s="23">
        <f t="shared" si="3"/>
        <v>49.452087593999998</v>
      </c>
      <c r="N44" s="23">
        <f t="shared" si="3"/>
        <v>69.375131420000002</v>
      </c>
      <c r="O44" s="23">
        <f t="shared" si="3"/>
        <v>93.175660480000005</v>
      </c>
      <c r="P44" s="23">
        <f t="shared" si="3"/>
        <v>104.09417368000001</v>
      </c>
      <c r="Q44" s="23">
        <f t="shared" si="3"/>
        <v>92.466237920000012</v>
      </c>
      <c r="R44" s="23">
        <f t="shared" si="3"/>
        <v>126.64968064</v>
      </c>
      <c r="S44" s="23">
        <f t="shared" si="3"/>
        <v>80.067167446000013</v>
      </c>
      <c r="T44" s="23">
        <f t="shared" si="3"/>
        <v>33.304218892000002</v>
      </c>
      <c r="U44" s="23">
        <f t="shared" si="3"/>
        <v>15.354813628</v>
      </c>
      <c r="V44" s="23">
        <f t="shared" si="3"/>
        <v>49.296996518</v>
      </c>
      <c r="W44" s="23">
        <f t="shared" si="3"/>
        <v>79.235760800000008</v>
      </c>
      <c r="X44" s="23">
        <f t="shared" si="3"/>
        <v>99.812547660000007</v>
      </c>
      <c r="Y44" s="23">
        <f t="shared" si="3"/>
        <v>146.1313553</v>
      </c>
      <c r="Z44" s="23">
        <f t="shared" si="3"/>
        <v>161.45875942000001</v>
      </c>
      <c r="AA44" s="23">
        <f t="shared" si="3"/>
        <v>230.23742154000001</v>
      </c>
      <c r="AB44" s="23">
        <f t="shared" si="3"/>
        <v>118.42619418</v>
      </c>
      <c r="AC44" s="23">
        <f t="shared" si="3"/>
        <v>199.81712492</v>
      </c>
      <c r="AD44" s="23">
        <f t="shared" si="3"/>
        <v>102.20422198000001</v>
      </c>
      <c r="AE44" s="28">
        <f t="shared" si="3"/>
        <v>66.739380232000002</v>
      </c>
    </row>
    <row r="45" spans="1:31" x14ac:dyDescent="0.3">
      <c r="A45" s="60" t="s">
        <v>27</v>
      </c>
      <c r="B45" s="27">
        <f t="shared" si="2"/>
        <v>4.5654267470000001</v>
      </c>
      <c r="C45" s="23">
        <f t="shared" si="3"/>
        <v>17.700600120000001</v>
      </c>
      <c r="D45" s="23">
        <f t="shared" si="3"/>
        <v>27.555522960000001</v>
      </c>
      <c r="E45" s="23">
        <f t="shared" si="3"/>
        <v>37.834976144000002</v>
      </c>
      <c r="F45" s="23">
        <f t="shared" si="3"/>
        <v>51.101748670000006</v>
      </c>
      <c r="G45" s="23">
        <f t="shared" si="3"/>
        <v>52.788112762000004</v>
      </c>
      <c r="H45" s="23">
        <f t="shared" si="3"/>
        <v>19.118910818</v>
      </c>
      <c r="I45" s="23">
        <f t="shared" si="3"/>
        <v>20.542647258000002</v>
      </c>
      <c r="J45" s="23">
        <f t="shared" si="3"/>
        <v>5.6387073554000002</v>
      </c>
      <c r="K45" s="23">
        <f t="shared" si="3"/>
        <v>0</v>
      </c>
      <c r="L45" s="23">
        <f t="shared" si="3"/>
        <v>35.825793990000001</v>
      </c>
      <c r="M45" s="23">
        <f t="shared" si="3"/>
        <v>52.571581272000003</v>
      </c>
      <c r="N45" s="23">
        <f t="shared" si="3"/>
        <v>112.97898472</v>
      </c>
      <c r="O45" s="23">
        <f t="shared" si="3"/>
        <v>103.96292326</v>
      </c>
      <c r="P45" s="23">
        <f t="shared" si="3"/>
        <v>94.507005320000005</v>
      </c>
      <c r="Q45" s="23">
        <f t="shared" si="3"/>
        <v>103.22723250000001</v>
      </c>
      <c r="R45" s="23">
        <f t="shared" si="3"/>
        <v>77.744995160000002</v>
      </c>
      <c r="S45" s="23">
        <f t="shared" si="3"/>
        <v>83.442214478000011</v>
      </c>
      <c r="T45" s="23">
        <f t="shared" si="3"/>
        <v>48.285009584000001</v>
      </c>
      <c r="U45" s="23">
        <f t="shared" si="3"/>
        <v>22.541204378</v>
      </c>
      <c r="V45" s="23">
        <f t="shared" si="3"/>
        <v>53.752472732000001</v>
      </c>
      <c r="W45" s="23">
        <f t="shared" si="3"/>
        <v>73.402798294000007</v>
      </c>
      <c r="X45" s="23">
        <f t="shared" si="3"/>
        <v>159.97542134000003</v>
      </c>
      <c r="Y45" s="23">
        <f t="shared" si="3"/>
        <v>140.78487079999999</v>
      </c>
      <c r="Z45" s="23">
        <f t="shared" si="3"/>
        <v>166.75379448000001</v>
      </c>
      <c r="AA45" s="23">
        <f t="shared" si="3"/>
        <v>157.29162652000002</v>
      </c>
      <c r="AB45" s="23">
        <f t="shared" si="3"/>
        <v>112.65987138</v>
      </c>
      <c r="AC45" s="23">
        <f t="shared" si="3"/>
        <v>169.64103198000001</v>
      </c>
      <c r="AD45" s="23">
        <f t="shared" si="3"/>
        <v>114.13759349999999</v>
      </c>
      <c r="AE45" s="28">
        <f t="shared" si="3"/>
        <v>69.670965699999996</v>
      </c>
    </row>
    <row r="46" spans="1:31" x14ac:dyDescent="0.3">
      <c r="A46" s="60" t="s">
        <v>28</v>
      </c>
      <c r="B46" s="27">
        <f t="shared" si="2"/>
        <v>2.8901577992000003</v>
      </c>
      <c r="C46" s="23">
        <f t="shared" si="3"/>
        <v>18.694742794</v>
      </c>
      <c r="D46" s="23">
        <f t="shared" si="3"/>
        <v>19.605597158000002</v>
      </c>
      <c r="E46" s="23">
        <f t="shared" si="3"/>
        <v>26.527421844000003</v>
      </c>
      <c r="F46" s="23">
        <f t="shared" si="3"/>
        <v>39.681413212000002</v>
      </c>
      <c r="G46" s="23">
        <f t="shared" si="3"/>
        <v>38.336028472000002</v>
      </c>
      <c r="H46" s="23">
        <f t="shared" si="3"/>
        <v>22.621974564000002</v>
      </c>
      <c r="I46" s="23">
        <f t="shared" si="3"/>
        <v>10.890315645999999</v>
      </c>
      <c r="J46" s="23">
        <f t="shared" si="3"/>
        <v>4.2458061590000007</v>
      </c>
      <c r="K46" s="23">
        <f t="shared" si="3"/>
        <v>0</v>
      </c>
      <c r="L46" s="23">
        <f t="shared" si="3"/>
        <v>42.157453744000001</v>
      </c>
      <c r="M46" s="23">
        <f t="shared" si="3"/>
        <v>49.679108247999999</v>
      </c>
      <c r="N46" s="23">
        <f t="shared" si="3"/>
        <v>63.739479328000009</v>
      </c>
      <c r="O46" s="23">
        <f t="shared" si="3"/>
        <v>88.241188167999994</v>
      </c>
      <c r="P46" s="23">
        <f t="shared" si="3"/>
        <v>105.96836446</v>
      </c>
      <c r="Q46" s="23">
        <f t="shared" si="3"/>
        <v>110.66946646000001</v>
      </c>
      <c r="R46" s="23">
        <f t="shared" si="3"/>
        <v>71.978146996000007</v>
      </c>
      <c r="S46" s="23">
        <f t="shared" si="3"/>
        <v>80.187684136000001</v>
      </c>
      <c r="T46" s="23">
        <f t="shared" si="3"/>
        <v>38.274144216000003</v>
      </c>
      <c r="U46" s="23">
        <f t="shared" si="3"/>
        <v>13.49392905</v>
      </c>
      <c r="V46" s="23">
        <f t="shared" si="3"/>
        <v>35.179215834000004</v>
      </c>
      <c r="W46" s="23">
        <f t="shared" si="3"/>
        <v>62.463496984000002</v>
      </c>
      <c r="X46" s="23">
        <f t="shared" si="3"/>
        <v>81.578395107999995</v>
      </c>
      <c r="Y46" s="23">
        <f t="shared" si="3"/>
        <v>210.33708612000001</v>
      </c>
      <c r="Z46" s="23">
        <f t="shared" si="3"/>
        <v>146.17791342000001</v>
      </c>
      <c r="AA46" s="23">
        <f t="shared" si="3"/>
        <v>125.24252034000001</v>
      </c>
      <c r="AB46" s="23">
        <f t="shared" si="3"/>
        <v>182.12911542000001</v>
      </c>
      <c r="AC46" s="23">
        <f t="shared" si="3"/>
        <v>145.35734919999999</v>
      </c>
      <c r="AD46" s="23">
        <f t="shared" si="3"/>
        <v>88.58850812</v>
      </c>
      <c r="AE46" s="28">
        <f t="shared" si="3"/>
        <v>72.378075812000006</v>
      </c>
    </row>
    <row r="47" spans="1:31" x14ac:dyDescent="0.3">
      <c r="A47" s="60" t="s">
        <v>29</v>
      </c>
      <c r="B47" s="27">
        <f t="shared" si="2"/>
        <v>15.111280240000001</v>
      </c>
      <c r="C47" s="23">
        <f t="shared" si="3"/>
        <v>56.219038596000004</v>
      </c>
      <c r="D47" s="23">
        <f t="shared" si="3"/>
        <v>156.43147884000001</v>
      </c>
      <c r="E47" s="23">
        <f t="shared" si="3"/>
        <v>153.62739378000001</v>
      </c>
      <c r="F47" s="23">
        <f t="shared" si="3"/>
        <v>170.73868042000001</v>
      </c>
      <c r="G47" s="23">
        <f t="shared" si="3"/>
        <v>163.23213465999999</v>
      </c>
      <c r="H47" s="23">
        <f t="shared" si="3"/>
        <v>116.92030168000001</v>
      </c>
      <c r="I47" s="23">
        <f t="shared" si="3"/>
        <v>70.626439771999998</v>
      </c>
      <c r="J47" s="23">
        <f t="shared" si="3"/>
        <v>14.025380026000001</v>
      </c>
      <c r="K47" s="23">
        <f t="shared" si="3"/>
        <v>0</v>
      </c>
      <c r="L47" s="23">
        <f t="shared" si="3"/>
        <v>233.57601918</v>
      </c>
      <c r="M47" s="23">
        <f t="shared" si="3"/>
        <v>215.86654222000001</v>
      </c>
      <c r="N47" s="23">
        <f t="shared" si="3"/>
        <v>321.96751580000006</v>
      </c>
      <c r="O47" s="23">
        <f t="shared" si="3"/>
        <v>435.06950816000005</v>
      </c>
      <c r="P47" s="23">
        <f t="shared" si="3"/>
        <v>644.28702548000012</v>
      </c>
      <c r="Q47" s="23">
        <f t="shared" si="3"/>
        <v>544.24413288000005</v>
      </c>
      <c r="R47" s="23">
        <f t="shared" si="3"/>
        <v>435.76443792000003</v>
      </c>
      <c r="S47" s="23">
        <f t="shared" si="3"/>
        <v>256.13995008000001</v>
      </c>
      <c r="T47" s="23">
        <f t="shared" si="3"/>
        <v>225.66159168000002</v>
      </c>
      <c r="U47" s="23">
        <f t="shared" si="3"/>
        <v>90.504220772000011</v>
      </c>
      <c r="V47" s="23">
        <f t="shared" si="3"/>
        <v>185.0889075</v>
      </c>
      <c r="W47" s="23">
        <f t="shared" si="3"/>
        <v>354.20828926000002</v>
      </c>
      <c r="X47" s="23">
        <f t="shared" si="3"/>
        <v>428.39412448000002</v>
      </c>
      <c r="Y47" s="23">
        <f t="shared" si="3"/>
        <v>732.22245180000004</v>
      </c>
      <c r="Z47" s="23">
        <f t="shared" si="3"/>
        <v>724.33275264000008</v>
      </c>
      <c r="AA47" s="23">
        <f t="shared" si="3"/>
        <v>876.19456106000007</v>
      </c>
      <c r="AB47" s="23">
        <f t="shared" si="3"/>
        <v>841.06011892000004</v>
      </c>
      <c r="AC47" s="23">
        <f t="shared" si="3"/>
        <v>698.64834073999998</v>
      </c>
      <c r="AD47" s="23">
        <f t="shared" si="3"/>
        <v>618.85116510000012</v>
      </c>
      <c r="AE47" s="28">
        <f t="shared" si="3"/>
        <v>467.66127911999996</v>
      </c>
    </row>
    <row r="48" spans="1:31" x14ac:dyDescent="0.3">
      <c r="A48" s="60" t="s">
        <v>30</v>
      </c>
      <c r="B48" s="27">
        <f t="shared" si="2"/>
        <v>15.839914818000002</v>
      </c>
      <c r="C48" s="23">
        <f t="shared" si="3"/>
        <v>38.035846352</v>
      </c>
      <c r="D48" s="23">
        <f t="shared" si="3"/>
        <v>105.59988502000002</v>
      </c>
      <c r="E48" s="23">
        <f t="shared" si="3"/>
        <v>110.58314372000001</v>
      </c>
      <c r="F48" s="23">
        <f t="shared" si="3"/>
        <v>95.017333039999997</v>
      </c>
      <c r="G48" s="23">
        <f t="shared" si="3"/>
        <v>105.97733188000001</v>
      </c>
      <c r="H48" s="23">
        <f t="shared" si="3"/>
        <v>71.494703420000008</v>
      </c>
      <c r="I48" s="23">
        <f t="shared" si="3"/>
        <v>27.687978094000002</v>
      </c>
      <c r="J48" s="23">
        <f t="shared" si="3"/>
        <v>12.332457942000001</v>
      </c>
      <c r="K48" s="23">
        <f t="shared" si="3"/>
        <v>0</v>
      </c>
      <c r="L48" s="23">
        <f t="shared" si="3"/>
        <v>133.6245218</v>
      </c>
      <c r="M48" s="23">
        <f t="shared" si="3"/>
        <v>180.43997958</v>
      </c>
      <c r="N48" s="23">
        <f t="shared" si="3"/>
        <v>285.32337680000001</v>
      </c>
      <c r="O48" s="23">
        <f t="shared" si="3"/>
        <v>254.13233496000001</v>
      </c>
      <c r="P48" s="23">
        <f t="shared" si="3"/>
        <v>344.88996234000001</v>
      </c>
      <c r="Q48" s="23">
        <f t="shared" si="3"/>
        <v>272.78393449999999</v>
      </c>
      <c r="R48" s="23">
        <f t="shared" si="3"/>
        <v>271.99389574000003</v>
      </c>
      <c r="S48" s="23">
        <f t="shared" si="3"/>
        <v>252.84863520000002</v>
      </c>
      <c r="T48" s="23">
        <f t="shared" si="3"/>
        <v>88.306170260000002</v>
      </c>
      <c r="U48" s="23">
        <f t="shared" si="3"/>
        <v>48.575028628000005</v>
      </c>
      <c r="V48" s="23">
        <f t="shared" si="3"/>
        <v>225.70642878000001</v>
      </c>
      <c r="W48" s="23">
        <f t="shared" si="3"/>
        <v>198.87744800000002</v>
      </c>
      <c r="X48" s="23">
        <f t="shared" si="3"/>
        <v>334.22099703999999</v>
      </c>
      <c r="Y48" s="23">
        <f t="shared" si="3"/>
        <v>605.65510838000012</v>
      </c>
      <c r="Z48" s="23">
        <f t="shared" si="3"/>
        <v>449.89401212000001</v>
      </c>
      <c r="AA48" s="23">
        <f t="shared" si="3"/>
        <v>399.68642392000004</v>
      </c>
      <c r="AB48" s="23">
        <f t="shared" si="3"/>
        <v>291.17230855999998</v>
      </c>
      <c r="AC48" s="23">
        <f t="shared" si="3"/>
        <v>481.75697639999999</v>
      </c>
      <c r="AD48" s="23">
        <f t="shared" si="3"/>
        <v>366.89093853999998</v>
      </c>
      <c r="AE48" s="28">
        <f t="shared" si="3"/>
        <v>230.32075514000002</v>
      </c>
    </row>
    <row r="49" spans="1:31" x14ac:dyDescent="0.3">
      <c r="A49" s="60" t="s">
        <v>31</v>
      </c>
      <c r="B49" s="27">
        <f t="shared" si="2"/>
        <v>5.0262624607999999</v>
      </c>
      <c r="C49" s="23">
        <f t="shared" si="3"/>
        <v>17.757393780000001</v>
      </c>
      <c r="D49" s="23">
        <f t="shared" si="3"/>
        <v>28.680363516</v>
      </c>
      <c r="E49" s="23">
        <f t="shared" si="3"/>
        <v>35.865495203999998</v>
      </c>
      <c r="F49" s="23">
        <f t="shared" si="3"/>
        <v>29.142321516000003</v>
      </c>
      <c r="G49" s="23">
        <f t="shared" si="3"/>
        <v>24.724019334000001</v>
      </c>
      <c r="H49" s="23">
        <f t="shared" si="3"/>
        <v>28.202019594000003</v>
      </c>
      <c r="I49" s="23">
        <f t="shared" si="3"/>
        <v>17.280942979999999</v>
      </c>
      <c r="J49" s="23">
        <f t="shared" si="3"/>
        <v>5.0264635483999998</v>
      </c>
      <c r="K49" s="23">
        <f t="shared" si="3"/>
        <v>0</v>
      </c>
      <c r="L49" s="23">
        <f t="shared" si="3"/>
        <v>42.764665832000006</v>
      </c>
      <c r="M49" s="23">
        <f t="shared" si="3"/>
        <v>65.611034230000001</v>
      </c>
      <c r="N49" s="23">
        <f t="shared" si="3"/>
        <v>125.78228656000002</v>
      </c>
      <c r="O49" s="23">
        <f t="shared" si="3"/>
        <v>119.2041858</v>
      </c>
      <c r="P49" s="23">
        <f t="shared" si="3"/>
        <v>119.51650564000001</v>
      </c>
      <c r="Q49" s="23">
        <f t="shared" si="3"/>
        <v>119.32212096000001</v>
      </c>
      <c r="R49" s="23">
        <f t="shared" si="3"/>
        <v>163.89255344</v>
      </c>
      <c r="S49" s="23">
        <f t="shared" si="3"/>
        <v>68.542501944000009</v>
      </c>
      <c r="T49" s="23">
        <f t="shared" si="3"/>
        <v>39.017561450000002</v>
      </c>
      <c r="U49" s="23">
        <f t="shared" si="3"/>
        <v>19.233132198</v>
      </c>
      <c r="V49" s="23">
        <f t="shared" si="3"/>
        <v>61.104362200000004</v>
      </c>
      <c r="W49" s="23">
        <f t="shared" si="3"/>
        <v>107.86674010000002</v>
      </c>
      <c r="X49" s="23">
        <f t="shared" si="3"/>
        <v>206.14685532000001</v>
      </c>
      <c r="Y49" s="23">
        <f t="shared" si="3"/>
        <v>174.36088404</v>
      </c>
      <c r="Z49" s="23">
        <f t="shared" si="3"/>
        <v>100.74416296</v>
      </c>
      <c r="AA49" s="23">
        <f t="shared" si="3"/>
        <v>194.32181747999999</v>
      </c>
      <c r="AB49" s="23">
        <f t="shared" si="3"/>
        <v>260.19711886000005</v>
      </c>
      <c r="AC49" s="23">
        <f t="shared" si="3"/>
        <v>213.63591914</v>
      </c>
      <c r="AD49" s="23">
        <f t="shared" si="3"/>
        <v>161.62334328</v>
      </c>
      <c r="AE49" s="28">
        <f t="shared" si="3"/>
        <v>103.26509494000001</v>
      </c>
    </row>
    <row r="50" spans="1:31" x14ac:dyDescent="0.3">
      <c r="A50" s="60" t="s">
        <v>32</v>
      </c>
      <c r="B50" s="27">
        <f t="shared" si="2"/>
        <v>2.7152813338000001</v>
      </c>
      <c r="C50" s="23">
        <f t="shared" si="3"/>
        <v>19.074191471999999</v>
      </c>
      <c r="D50" s="23">
        <f t="shared" si="3"/>
        <v>23.829442196000002</v>
      </c>
      <c r="E50" s="23">
        <f t="shared" si="3"/>
        <v>36.461756170000001</v>
      </c>
      <c r="F50" s="23">
        <f t="shared" si="3"/>
        <v>45.174601080000002</v>
      </c>
      <c r="G50" s="23">
        <f t="shared" si="3"/>
        <v>37.354693810000001</v>
      </c>
      <c r="H50" s="23">
        <f t="shared" si="3"/>
        <v>31.241223160000004</v>
      </c>
      <c r="I50" s="23">
        <f t="shared" si="3"/>
        <v>17.335454024000004</v>
      </c>
      <c r="J50" s="23">
        <f t="shared" si="3"/>
        <v>3.5062168358000001</v>
      </c>
      <c r="K50" s="23">
        <f t="shared" si="3"/>
        <v>0</v>
      </c>
      <c r="L50" s="23">
        <f t="shared" si="3"/>
        <v>47.492362120000003</v>
      </c>
      <c r="M50" s="23">
        <f t="shared" si="3"/>
        <v>53.51987235</v>
      </c>
      <c r="N50" s="23">
        <f t="shared" si="3"/>
        <v>108.42027448</v>
      </c>
      <c r="O50" s="23">
        <f t="shared" si="3"/>
        <v>246.75930412000002</v>
      </c>
      <c r="P50" s="23">
        <f t="shared" si="3"/>
        <v>86.01338212600001</v>
      </c>
      <c r="Q50" s="23">
        <f t="shared" si="3"/>
        <v>157.66445380000002</v>
      </c>
      <c r="R50" s="23">
        <f t="shared" si="3"/>
        <v>119.68299168000001</v>
      </c>
      <c r="S50" s="23">
        <f t="shared" si="3"/>
        <v>89.190421278000002</v>
      </c>
      <c r="T50" s="23">
        <f t="shared" si="3"/>
        <v>66.399768637999998</v>
      </c>
      <c r="U50" s="23">
        <f t="shared" si="3"/>
        <v>15.586218354</v>
      </c>
      <c r="V50" s="23">
        <f t="shared" si="3"/>
        <v>59.772356126000012</v>
      </c>
      <c r="W50" s="23">
        <f t="shared" si="3"/>
        <v>100.15050164</v>
      </c>
      <c r="X50" s="23">
        <f t="shared" si="3"/>
        <v>138.12924636000002</v>
      </c>
      <c r="Y50" s="23">
        <f t="shared" si="3"/>
        <v>160.40875606</v>
      </c>
      <c r="Z50" s="23">
        <f t="shared" si="3"/>
        <v>173.07491977999999</v>
      </c>
      <c r="AA50" s="23">
        <f t="shared" si="3"/>
        <v>230.77383630000003</v>
      </c>
      <c r="AB50" s="23">
        <f t="shared" si="3"/>
        <v>200.48433720000003</v>
      </c>
      <c r="AC50" s="23">
        <f t="shared" si="3"/>
        <v>138.91792642000001</v>
      </c>
      <c r="AD50" s="23">
        <f t="shared" si="3"/>
        <v>118.70826030000002</v>
      </c>
      <c r="AE50" s="28">
        <f t="shared" si="3"/>
        <v>95.016698980000001</v>
      </c>
    </row>
    <row r="51" spans="1:31" x14ac:dyDescent="0.3">
      <c r="A51" s="60" t="s">
        <v>33</v>
      </c>
      <c r="B51" s="27">
        <f t="shared" si="2"/>
        <v>3.7432909640000003</v>
      </c>
      <c r="C51" s="23">
        <f t="shared" si="3"/>
        <v>17.598126966000002</v>
      </c>
      <c r="D51" s="23">
        <f t="shared" si="3"/>
        <v>26.502430822000004</v>
      </c>
      <c r="E51" s="23">
        <f t="shared" si="3"/>
        <v>46.517195956000002</v>
      </c>
      <c r="F51" s="23">
        <f t="shared" ref="C51:AE58" si="4">F81*0.9058</f>
        <v>41.731202380000006</v>
      </c>
      <c r="G51" s="23">
        <f t="shared" si="4"/>
        <v>46.252928806000007</v>
      </c>
      <c r="H51" s="23">
        <f t="shared" si="4"/>
        <v>30.057333502000006</v>
      </c>
      <c r="I51" s="23">
        <f t="shared" si="4"/>
        <v>13.411537482000002</v>
      </c>
      <c r="J51" s="23">
        <f t="shared" si="4"/>
        <v>4.2598270372</v>
      </c>
      <c r="K51" s="23">
        <f t="shared" si="4"/>
        <v>0</v>
      </c>
      <c r="L51" s="23">
        <f t="shared" si="4"/>
        <v>37.393371470000005</v>
      </c>
      <c r="M51" s="23">
        <f t="shared" si="4"/>
        <v>61.361872082000005</v>
      </c>
      <c r="N51" s="23">
        <f t="shared" si="4"/>
        <v>75.279452849999998</v>
      </c>
      <c r="O51" s="23">
        <f t="shared" si="4"/>
        <v>110.62127790000001</v>
      </c>
      <c r="P51" s="23">
        <f t="shared" si="4"/>
        <v>108.45732170000001</v>
      </c>
      <c r="Q51" s="23">
        <f t="shared" si="4"/>
        <v>111.17291010000001</v>
      </c>
      <c r="R51" s="23">
        <f t="shared" si="4"/>
        <v>145.31704110000001</v>
      </c>
      <c r="S51" s="23">
        <f t="shared" si="4"/>
        <v>48.521070122000005</v>
      </c>
      <c r="T51" s="23">
        <f t="shared" si="4"/>
        <v>34.924405236000005</v>
      </c>
      <c r="U51" s="23">
        <f t="shared" si="4"/>
        <v>19.400560270000003</v>
      </c>
      <c r="V51" s="23">
        <f t="shared" si="4"/>
        <v>48.390915720000002</v>
      </c>
      <c r="W51" s="23">
        <f t="shared" si="4"/>
        <v>94.487892940000009</v>
      </c>
      <c r="X51" s="23">
        <f t="shared" si="4"/>
        <v>178.59124177999999</v>
      </c>
      <c r="Y51" s="23">
        <f t="shared" si="4"/>
        <v>156.7799401</v>
      </c>
      <c r="Z51" s="23">
        <f t="shared" si="4"/>
        <v>163.94572389999999</v>
      </c>
      <c r="AA51" s="23">
        <f t="shared" si="4"/>
        <v>157.78093968000002</v>
      </c>
      <c r="AB51" s="23">
        <f t="shared" si="4"/>
        <v>133.81193182000001</v>
      </c>
      <c r="AC51" s="23">
        <f t="shared" si="4"/>
        <v>188.94435462000001</v>
      </c>
      <c r="AD51" s="23">
        <f t="shared" si="4"/>
        <v>135.63992680000001</v>
      </c>
      <c r="AE51" s="28">
        <f t="shared" si="4"/>
        <v>86.481436160000001</v>
      </c>
    </row>
    <row r="52" spans="1:31" x14ac:dyDescent="0.3">
      <c r="A52" s="60" t="s">
        <v>34</v>
      </c>
      <c r="B52" s="27">
        <f t="shared" si="2"/>
        <v>4.244011769200001</v>
      </c>
      <c r="C52" s="23">
        <f t="shared" si="4"/>
        <v>22.271502428000002</v>
      </c>
      <c r="D52" s="23">
        <f t="shared" si="4"/>
        <v>24.469516708</v>
      </c>
      <c r="E52" s="23">
        <f t="shared" si="4"/>
        <v>40.69510305</v>
      </c>
      <c r="F52" s="23">
        <f t="shared" si="4"/>
        <v>41.665966664000003</v>
      </c>
      <c r="G52" s="23">
        <f t="shared" si="4"/>
        <v>46.713673034000003</v>
      </c>
      <c r="H52" s="23">
        <f t="shared" si="4"/>
        <v>19.576086194000002</v>
      </c>
      <c r="I52" s="23">
        <f t="shared" si="4"/>
        <v>25.291186004</v>
      </c>
      <c r="J52" s="23">
        <f t="shared" si="4"/>
        <v>4.1613366858000003</v>
      </c>
      <c r="K52" s="23">
        <f t="shared" si="4"/>
        <v>0</v>
      </c>
      <c r="L52" s="23">
        <f t="shared" si="4"/>
        <v>42.195814374000001</v>
      </c>
      <c r="M52" s="23">
        <f t="shared" si="4"/>
        <v>84.994411474000003</v>
      </c>
      <c r="N52" s="23">
        <f t="shared" si="4"/>
        <v>127.96626094000001</v>
      </c>
      <c r="O52" s="23">
        <f t="shared" si="4"/>
        <v>94.960086480000001</v>
      </c>
      <c r="P52" s="23">
        <f t="shared" si="4"/>
        <v>92.08145408</v>
      </c>
      <c r="Q52" s="23">
        <f t="shared" si="4"/>
        <v>131.18293790000001</v>
      </c>
      <c r="R52" s="23">
        <f t="shared" si="4"/>
        <v>108.11891482</v>
      </c>
      <c r="S52" s="23">
        <f t="shared" si="4"/>
        <v>73.093476652000007</v>
      </c>
      <c r="T52" s="23">
        <f t="shared" si="4"/>
        <v>33.248928859999999</v>
      </c>
      <c r="U52" s="23">
        <f t="shared" si="4"/>
        <v>22.867500712000002</v>
      </c>
      <c r="V52" s="23">
        <f t="shared" si="4"/>
        <v>51.883925086000005</v>
      </c>
      <c r="W52" s="23">
        <f t="shared" si="4"/>
        <v>86.524208036000005</v>
      </c>
      <c r="X52" s="23">
        <f t="shared" si="4"/>
        <v>140.44863784</v>
      </c>
      <c r="Y52" s="23">
        <f t="shared" si="4"/>
        <v>148.83951614</v>
      </c>
      <c r="Z52" s="23">
        <f t="shared" si="4"/>
        <v>135.47036104</v>
      </c>
      <c r="AA52" s="23">
        <f t="shared" si="4"/>
        <v>218.15957492000001</v>
      </c>
      <c r="AB52" s="23">
        <f t="shared" si="4"/>
        <v>189.07442750000001</v>
      </c>
      <c r="AC52" s="23">
        <f t="shared" si="4"/>
        <v>223.84519094000001</v>
      </c>
      <c r="AD52" s="23">
        <f t="shared" si="4"/>
        <v>125.86063826000002</v>
      </c>
      <c r="AE52" s="28">
        <f t="shared" si="4"/>
        <v>75.931212181999996</v>
      </c>
    </row>
    <row r="53" spans="1:31" x14ac:dyDescent="0.3">
      <c r="A53" s="60" t="s">
        <v>35</v>
      </c>
      <c r="B53" s="27">
        <f t="shared" si="2"/>
        <v>8.0282204366000016</v>
      </c>
      <c r="C53" s="23">
        <f t="shared" si="4"/>
        <v>30.028456598000005</v>
      </c>
      <c r="D53" s="23">
        <f t="shared" si="4"/>
        <v>45.935518369999997</v>
      </c>
      <c r="E53" s="23">
        <f t="shared" si="4"/>
        <v>77.572385912000001</v>
      </c>
      <c r="F53" s="23">
        <f t="shared" si="4"/>
        <v>58.895451146000006</v>
      </c>
      <c r="G53" s="23">
        <f t="shared" si="4"/>
        <v>53.207262654000004</v>
      </c>
      <c r="H53" s="23">
        <f t="shared" si="4"/>
        <v>69.598184670000009</v>
      </c>
      <c r="I53" s="23">
        <f t="shared" si="4"/>
        <v>24.258564946</v>
      </c>
      <c r="J53" s="23">
        <f t="shared" si="4"/>
        <v>8.0660557025999999</v>
      </c>
      <c r="K53" s="23">
        <f t="shared" si="4"/>
        <v>0</v>
      </c>
      <c r="L53" s="23">
        <f t="shared" si="4"/>
        <v>90.363151479999999</v>
      </c>
      <c r="M53" s="23">
        <f t="shared" si="4"/>
        <v>128.78410776000001</v>
      </c>
      <c r="N53" s="23">
        <f t="shared" si="4"/>
        <v>186.79235498</v>
      </c>
      <c r="O53" s="23">
        <f t="shared" si="4"/>
        <v>301.92270528</v>
      </c>
      <c r="P53" s="23">
        <f t="shared" si="4"/>
        <v>219.82715272000002</v>
      </c>
      <c r="Q53" s="23">
        <f t="shared" si="4"/>
        <v>122.20627874</v>
      </c>
      <c r="R53" s="23">
        <f t="shared" si="4"/>
        <v>160.14996900000003</v>
      </c>
      <c r="S53" s="23">
        <f t="shared" si="4"/>
        <v>117.94747888000002</v>
      </c>
      <c r="T53" s="23">
        <f t="shared" si="4"/>
        <v>98.287633360000015</v>
      </c>
      <c r="U53" s="23">
        <f t="shared" si="4"/>
        <v>22.317453662000002</v>
      </c>
      <c r="V53" s="23">
        <f t="shared" si="4"/>
        <v>109.60705364</v>
      </c>
      <c r="W53" s="23">
        <f t="shared" si="4"/>
        <v>147.83154190000002</v>
      </c>
      <c r="X53" s="23">
        <f t="shared" si="4"/>
        <v>265.07014170000002</v>
      </c>
      <c r="Y53" s="23">
        <f t="shared" si="4"/>
        <v>228.25861086</v>
      </c>
      <c r="Z53" s="23">
        <f t="shared" si="4"/>
        <v>340.56549197999999</v>
      </c>
      <c r="AA53" s="23">
        <f t="shared" si="4"/>
        <v>286.96658858000001</v>
      </c>
      <c r="AB53" s="23">
        <f t="shared" si="4"/>
        <v>454.05317398</v>
      </c>
      <c r="AC53" s="23">
        <f t="shared" si="4"/>
        <v>261.62629010000001</v>
      </c>
      <c r="AD53" s="23">
        <f t="shared" si="4"/>
        <v>194.59853938000001</v>
      </c>
      <c r="AE53" s="28">
        <f t="shared" si="4"/>
        <v>129.51391082000001</v>
      </c>
    </row>
    <row r="54" spans="1:31" x14ac:dyDescent="0.3">
      <c r="A54" s="60" t="s">
        <v>36</v>
      </c>
      <c r="B54" s="27">
        <f t="shared" si="2"/>
        <v>8.7658595724000019</v>
      </c>
      <c r="C54" s="23">
        <f t="shared" si="4"/>
        <v>27.974953650000003</v>
      </c>
      <c r="D54" s="23">
        <f t="shared" si="4"/>
        <v>57.785755566000006</v>
      </c>
      <c r="E54" s="23">
        <f t="shared" si="4"/>
        <v>45.495362976000003</v>
      </c>
      <c r="F54" s="23">
        <f t="shared" si="4"/>
        <v>95.909183720000001</v>
      </c>
      <c r="G54" s="23">
        <f t="shared" si="4"/>
        <v>69.444234902000005</v>
      </c>
      <c r="H54" s="23">
        <f t="shared" si="4"/>
        <v>43.290346862</v>
      </c>
      <c r="I54" s="23">
        <f t="shared" si="4"/>
        <v>25.887999508</v>
      </c>
      <c r="J54" s="23">
        <f t="shared" si="4"/>
        <v>6.6096841944000007</v>
      </c>
      <c r="K54" s="23">
        <f t="shared" si="4"/>
        <v>0</v>
      </c>
      <c r="L54" s="23">
        <f t="shared" si="4"/>
        <v>81.423213451999999</v>
      </c>
      <c r="M54" s="23">
        <f t="shared" si="4"/>
        <v>133.10522666</v>
      </c>
      <c r="N54" s="23">
        <f t="shared" si="4"/>
        <v>115.16078518</v>
      </c>
      <c r="O54" s="23">
        <f t="shared" si="4"/>
        <v>303.96347268</v>
      </c>
      <c r="P54" s="23">
        <f t="shared" si="4"/>
        <v>295.90203384</v>
      </c>
      <c r="Q54" s="23">
        <f t="shared" si="4"/>
        <v>261.40853578000002</v>
      </c>
      <c r="R54" s="23">
        <f t="shared" si="4"/>
        <v>204.79657925999999</v>
      </c>
      <c r="S54" s="23">
        <f t="shared" si="4"/>
        <v>117.31414352</v>
      </c>
      <c r="T54" s="23">
        <f t="shared" si="4"/>
        <v>106.54717066000001</v>
      </c>
      <c r="U54" s="23">
        <f t="shared" si="4"/>
        <v>38.807705706</v>
      </c>
      <c r="V54" s="23">
        <f t="shared" si="4"/>
        <v>93.955735439999998</v>
      </c>
      <c r="W54" s="23">
        <f t="shared" si="4"/>
        <v>171.7102415</v>
      </c>
      <c r="X54" s="23">
        <f t="shared" si="4"/>
        <v>216.89453463999999</v>
      </c>
      <c r="Y54" s="23">
        <f t="shared" si="4"/>
        <v>293.15093808000006</v>
      </c>
      <c r="Z54" s="23">
        <f t="shared" si="4"/>
        <v>289.71877130000001</v>
      </c>
      <c r="AA54" s="23">
        <f t="shared" si="4"/>
        <v>416.64544558</v>
      </c>
      <c r="AB54" s="23">
        <f t="shared" si="4"/>
        <v>403.26696074000006</v>
      </c>
      <c r="AC54" s="23">
        <f t="shared" si="4"/>
        <v>243.40240932</v>
      </c>
      <c r="AD54" s="23">
        <f t="shared" si="4"/>
        <v>361.28222494000005</v>
      </c>
      <c r="AE54" s="28">
        <f t="shared" si="4"/>
        <v>272.53637936000001</v>
      </c>
    </row>
    <row r="55" spans="1:31" x14ac:dyDescent="0.3">
      <c r="A55" s="60" t="s">
        <v>37</v>
      </c>
      <c r="B55" s="27">
        <f t="shared" si="2"/>
        <v>5.7388209004000004</v>
      </c>
      <c r="C55" s="23">
        <f t="shared" si="4"/>
        <v>14.968526160000001</v>
      </c>
      <c r="D55" s="23">
        <f t="shared" si="4"/>
        <v>32.175900064000004</v>
      </c>
      <c r="E55" s="23">
        <f t="shared" si="4"/>
        <v>40.360083862000003</v>
      </c>
      <c r="F55" s="23">
        <f t="shared" si="4"/>
        <v>41.815251562000007</v>
      </c>
      <c r="G55" s="23">
        <f t="shared" si="4"/>
        <v>36.976078468000004</v>
      </c>
      <c r="H55" s="23">
        <f t="shared" si="4"/>
        <v>35.959073402000001</v>
      </c>
      <c r="I55" s="23">
        <f t="shared" si="4"/>
        <v>16.010295798000001</v>
      </c>
      <c r="J55" s="23">
        <f t="shared" si="4"/>
        <v>7.8934065994000004</v>
      </c>
      <c r="K55" s="23">
        <f t="shared" si="4"/>
        <v>0</v>
      </c>
      <c r="L55" s="23">
        <f t="shared" si="4"/>
        <v>46.172131446000002</v>
      </c>
      <c r="M55" s="23">
        <f t="shared" si="4"/>
        <v>53.094925338000003</v>
      </c>
      <c r="N55" s="23">
        <f t="shared" si="4"/>
        <v>99.742166999999995</v>
      </c>
      <c r="O55" s="23">
        <f t="shared" si="4"/>
        <v>132.36609386000001</v>
      </c>
      <c r="P55" s="23">
        <f t="shared" si="4"/>
        <v>114.53768536000001</v>
      </c>
      <c r="Q55" s="23">
        <f t="shared" si="4"/>
        <v>178.86334410000001</v>
      </c>
      <c r="R55" s="23">
        <f t="shared" si="4"/>
        <v>137.44210648000001</v>
      </c>
      <c r="S55" s="23">
        <f t="shared" si="4"/>
        <v>80.50917973</v>
      </c>
      <c r="T55" s="23">
        <f t="shared" si="4"/>
        <v>55.856093594000001</v>
      </c>
      <c r="U55" s="23">
        <f t="shared" si="4"/>
        <v>20.108959276000004</v>
      </c>
      <c r="V55" s="23">
        <f t="shared" si="4"/>
        <v>56.253078560000006</v>
      </c>
      <c r="W55" s="23">
        <f t="shared" si="4"/>
        <v>117.8916816</v>
      </c>
      <c r="X55" s="23">
        <f t="shared" si="4"/>
        <v>121.08526065999999</v>
      </c>
      <c r="Y55" s="23">
        <f t="shared" si="4"/>
        <v>152.91525382</v>
      </c>
      <c r="Z55" s="23">
        <f t="shared" si="4"/>
        <v>212.68781828000002</v>
      </c>
      <c r="AA55" s="23">
        <f t="shared" si="4"/>
        <v>190.98213288000002</v>
      </c>
      <c r="AB55" s="23">
        <f t="shared" si="4"/>
        <v>261.37157913999999</v>
      </c>
      <c r="AC55" s="23">
        <f t="shared" si="4"/>
        <v>68.247799914000012</v>
      </c>
      <c r="AD55" s="23">
        <f t="shared" si="4"/>
        <v>166.92191096000002</v>
      </c>
      <c r="AE55" s="28">
        <f t="shared" si="4"/>
        <v>79.076611740000004</v>
      </c>
    </row>
    <row r="56" spans="1:31" x14ac:dyDescent="0.3">
      <c r="A56" s="60" t="s">
        <v>38</v>
      </c>
      <c r="B56" s="27">
        <f t="shared" si="2"/>
        <v>3.4088542054000004</v>
      </c>
      <c r="C56" s="23">
        <f t="shared" si="4"/>
        <v>15.258925640000001</v>
      </c>
      <c r="D56" s="23">
        <f t="shared" si="4"/>
        <v>28.645146012000001</v>
      </c>
      <c r="E56" s="23">
        <f t="shared" si="4"/>
        <v>37.791398106000003</v>
      </c>
      <c r="F56" s="23">
        <f t="shared" si="4"/>
        <v>38.790450216000004</v>
      </c>
      <c r="G56" s="23">
        <f t="shared" si="4"/>
        <v>37.896878516000001</v>
      </c>
      <c r="H56" s="23">
        <f t="shared" si="4"/>
        <v>30.683268476000002</v>
      </c>
      <c r="I56" s="23">
        <f t="shared" si="4"/>
        <v>18.967660334000001</v>
      </c>
      <c r="J56" s="23">
        <f t="shared" si="4"/>
        <v>3.179013796</v>
      </c>
      <c r="K56" s="23">
        <f t="shared" si="4"/>
        <v>0</v>
      </c>
      <c r="L56" s="23">
        <f t="shared" si="4"/>
        <v>36.657608246000002</v>
      </c>
      <c r="M56" s="23">
        <f t="shared" si="4"/>
        <v>82.580572228000008</v>
      </c>
      <c r="N56" s="23">
        <f t="shared" si="4"/>
        <v>91.287520380000004</v>
      </c>
      <c r="O56" s="23">
        <f t="shared" si="4"/>
        <v>95.974220160000016</v>
      </c>
      <c r="P56" s="23">
        <f t="shared" si="4"/>
        <v>135.55985408000001</v>
      </c>
      <c r="Q56" s="23">
        <f t="shared" si="4"/>
        <v>130.07161188000001</v>
      </c>
      <c r="R56" s="23">
        <f t="shared" si="4"/>
        <v>138.39238126000001</v>
      </c>
      <c r="S56" s="23">
        <f t="shared" si="4"/>
        <v>83.629398047999999</v>
      </c>
      <c r="T56" s="23">
        <f t="shared" si="4"/>
        <v>30.643685016000003</v>
      </c>
      <c r="U56" s="23">
        <f t="shared" si="4"/>
        <v>27.590749522000003</v>
      </c>
      <c r="V56" s="23">
        <f t="shared" si="4"/>
        <v>59.759738332000005</v>
      </c>
      <c r="W56" s="23">
        <f t="shared" si="4"/>
        <v>138.18875742</v>
      </c>
      <c r="X56" s="23">
        <f t="shared" si="4"/>
        <v>119.96650708</v>
      </c>
      <c r="Y56" s="23">
        <f t="shared" si="4"/>
        <v>250.33368150000001</v>
      </c>
      <c r="Z56" s="23">
        <f t="shared" si="4"/>
        <v>120.76650964</v>
      </c>
      <c r="AA56" s="23">
        <f t="shared" si="4"/>
        <v>256.80752467999997</v>
      </c>
      <c r="AB56" s="23">
        <f t="shared" si="4"/>
        <v>169.12753395999999</v>
      </c>
      <c r="AC56" s="23">
        <f t="shared" si="4"/>
        <v>190.32896050000002</v>
      </c>
      <c r="AD56" s="23">
        <f t="shared" si="4"/>
        <v>193.37579995999999</v>
      </c>
      <c r="AE56" s="28">
        <f t="shared" si="4"/>
        <v>109.45388285999999</v>
      </c>
    </row>
    <row r="57" spans="1:31" x14ac:dyDescent="0.3">
      <c r="A57" s="60" t="s">
        <v>39</v>
      </c>
      <c r="B57" s="27">
        <f t="shared" si="2"/>
        <v>4.3444215108000002</v>
      </c>
      <c r="C57" s="23">
        <f t="shared" si="4"/>
        <v>18.797696022000004</v>
      </c>
      <c r="D57" s="23">
        <f t="shared" si="4"/>
        <v>26.207284950000002</v>
      </c>
      <c r="E57" s="23">
        <f t="shared" si="4"/>
        <v>41.631818004000003</v>
      </c>
      <c r="F57" s="23">
        <f t="shared" si="4"/>
        <v>48.047889259999998</v>
      </c>
      <c r="G57" s="23">
        <f t="shared" si="4"/>
        <v>43.834379400000003</v>
      </c>
      <c r="H57" s="23">
        <f t="shared" si="4"/>
        <v>40.819895115999998</v>
      </c>
      <c r="I57" s="23">
        <f t="shared" si="4"/>
        <v>13.199888254000001</v>
      </c>
      <c r="J57" s="23">
        <f t="shared" si="4"/>
        <v>4.0946471608000001</v>
      </c>
      <c r="K57" s="23">
        <f t="shared" si="4"/>
        <v>0</v>
      </c>
      <c r="L57" s="23">
        <f t="shared" si="4"/>
        <v>54.159829108000004</v>
      </c>
      <c r="M57" s="23">
        <f t="shared" si="4"/>
        <v>69.925395862000002</v>
      </c>
      <c r="N57" s="23">
        <f t="shared" si="4"/>
        <v>95.342968140000011</v>
      </c>
      <c r="O57" s="23">
        <f t="shared" si="4"/>
        <v>73.531430951999994</v>
      </c>
      <c r="P57" s="23">
        <f t="shared" si="4"/>
        <v>135.97652208000002</v>
      </c>
      <c r="Q57" s="23">
        <f t="shared" si="4"/>
        <v>95.491519340000011</v>
      </c>
      <c r="R57" s="23">
        <f t="shared" si="4"/>
        <v>84.600859490000005</v>
      </c>
      <c r="S57" s="23">
        <f t="shared" si="4"/>
        <v>87.257598064000007</v>
      </c>
      <c r="T57" s="23">
        <f t="shared" si="4"/>
        <v>59.373206297999999</v>
      </c>
      <c r="U57" s="23">
        <f t="shared" si="4"/>
        <v>14.900120144000001</v>
      </c>
      <c r="V57" s="23">
        <f t="shared" si="4"/>
        <v>74.220916853999995</v>
      </c>
      <c r="W57" s="23">
        <f t="shared" si="4"/>
        <v>86.163029343999995</v>
      </c>
      <c r="X57" s="23">
        <f t="shared" si="4"/>
        <v>186.04679100000001</v>
      </c>
      <c r="Y57" s="23">
        <f t="shared" si="4"/>
        <v>122.38707642000001</v>
      </c>
      <c r="Z57" s="23">
        <f t="shared" si="4"/>
        <v>205.58036800000002</v>
      </c>
      <c r="AA57" s="23">
        <f t="shared" si="4"/>
        <v>174.49729751999999</v>
      </c>
      <c r="AB57" s="23">
        <f t="shared" si="4"/>
        <v>198.19864147999999</v>
      </c>
      <c r="AC57" s="23">
        <f t="shared" si="4"/>
        <v>164.35840638000002</v>
      </c>
      <c r="AD57" s="23">
        <f t="shared" si="4"/>
        <v>133.26953878</v>
      </c>
      <c r="AE57" s="28">
        <f t="shared" si="4"/>
        <v>87.367299502000009</v>
      </c>
    </row>
    <row r="58" spans="1:31" ht="14.4" thickBot="1" x14ac:dyDescent="0.35">
      <c r="A58" s="60" t="s">
        <v>40</v>
      </c>
      <c r="B58" s="67">
        <f t="shared" si="2"/>
        <v>4.8035244292000003</v>
      </c>
      <c r="C58" s="64">
        <f t="shared" si="4"/>
        <v>15.381887989999999</v>
      </c>
      <c r="D58" s="64">
        <f t="shared" si="4"/>
        <v>31.359212668000001</v>
      </c>
      <c r="E58" s="64">
        <f t="shared" si="4"/>
        <v>40.102746082000003</v>
      </c>
      <c r="F58" s="64">
        <f t="shared" si="4"/>
        <v>56.685099870000009</v>
      </c>
      <c r="G58" s="64">
        <f t="shared" si="4"/>
        <v>36.379101920000004</v>
      </c>
      <c r="H58" s="64">
        <f t="shared" si="4"/>
        <v>28.049944832000001</v>
      </c>
      <c r="I58" s="64">
        <f t="shared" si="4"/>
        <v>23.122474354000001</v>
      </c>
      <c r="J58" s="64">
        <f t="shared" si="4"/>
        <v>5.3096664474000006</v>
      </c>
      <c r="K58" s="64">
        <f t="shared" si="4"/>
        <v>0</v>
      </c>
      <c r="L58" s="64">
        <f t="shared" si="4"/>
        <v>38.456400234000007</v>
      </c>
      <c r="M58" s="64">
        <f t="shared" si="4"/>
        <v>76.324238802000011</v>
      </c>
      <c r="N58" s="64">
        <f t="shared" si="4"/>
        <v>118.08697208000001</v>
      </c>
      <c r="O58" s="64">
        <f t="shared" si="4"/>
        <v>133.41836172000001</v>
      </c>
      <c r="P58" s="64">
        <f t="shared" si="4"/>
        <v>126.71544172000002</v>
      </c>
      <c r="Q58" s="64">
        <f t="shared" si="4"/>
        <v>195.21086018000003</v>
      </c>
      <c r="R58" s="64">
        <f t="shared" si="4"/>
        <v>97.657015400000006</v>
      </c>
      <c r="S58" s="64">
        <f t="shared" si="4"/>
        <v>107.92987436000001</v>
      </c>
      <c r="T58" s="64">
        <f t="shared" si="4"/>
        <v>50.310568602000004</v>
      </c>
      <c r="U58" s="64">
        <f t="shared" si="4"/>
        <v>29.115292444000001</v>
      </c>
      <c r="V58" s="64">
        <f t="shared" si="4"/>
        <v>67.851666399999999</v>
      </c>
      <c r="W58" s="64">
        <f t="shared" si="4"/>
        <v>108.15759248000001</v>
      </c>
      <c r="X58" s="64">
        <f t="shared" si="4"/>
        <v>148.05400638</v>
      </c>
      <c r="Y58" s="64">
        <f t="shared" si="4"/>
        <v>164.28684817999999</v>
      </c>
      <c r="Z58" s="64">
        <f t="shared" si="4"/>
        <v>177.16433504</v>
      </c>
      <c r="AA58" s="64">
        <f t="shared" si="4"/>
        <v>149.06388280000002</v>
      </c>
      <c r="AB58" s="64">
        <f t="shared" si="4"/>
        <v>153.30429492000002</v>
      </c>
      <c r="AC58" s="64">
        <f t="shared" si="4"/>
        <v>203.10363906000001</v>
      </c>
      <c r="AD58" s="64">
        <f t="shared" si="4"/>
        <v>158.9887334</v>
      </c>
      <c r="AE58" s="68">
        <f t="shared" si="4"/>
        <v>115.30127476</v>
      </c>
    </row>
    <row r="60" spans="1:31" ht="14.4" thickBot="1" x14ac:dyDescent="0.35"/>
    <row r="61" spans="1:31" ht="14.4" customHeight="1" thickBot="1" x14ac:dyDescent="0.35">
      <c r="A61" s="112" t="s">
        <v>64</v>
      </c>
      <c r="B61" s="114" t="s">
        <v>42</v>
      </c>
      <c r="C61" s="115"/>
      <c r="D61" s="115"/>
      <c r="E61" s="115"/>
      <c r="F61" s="115"/>
      <c r="G61" s="115"/>
      <c r="H61" s="115"/>
      <c r="I61" s="115"/>
      <c r="J61" s="115"/>
      <c r="K61" s="116"/>
      <c r="L61" s="114" t="s">
        <v>43</v>
      </c>
      <c r="M61" s="115"/>
      <c r="N61" s="115"/>
      <c r="O61" s="115"/>
      <c r="P61" s="115"/>
      <c r="Q61" s="115"/>
      <c r="R61" s="115"/>
      <c r="S61" s="115"/>
      <c r="T61" s="115"/>
      <c r="U61" s="116"/>
      <c r="V61" s="114" t="s">
        <v>44</v>
      </c>
      <c r="W61" s="115"/>
      <c r="X61" s="115"/>
      <c r="Y61" s="115"/>
      <c r="Z61" s="115"/>
      <c r="AA61" s="115"/>
      <c r="AB61" s="115"/>
      <c r="AC61" s="115"/>
      <c r="AD61" s="115"/>
      <c r="AE61" s="116"/>
    </row>
    <row r="62" spans="1:31" ht="15" customHeight="1" thickBot="1" x14ac:dyDescent="0.35">
      <c r="A62" s="113"/>
      <c r="B62" s="29">
        <v>8.3000000000000007</v>
      </c>
      <c r="C62" s="29">
        <v>9.3000000000000007</v>
      </c>
      <c r="D62" s="29">
        <v>10.3</v>
      </c>
      <c r="E62" s="29">
        <v>11.3</v>
      </c>
      <c r="F62" s="29">
        <v>12.3</v>
      </c>
      <c r="G62" s="29">
        <v>13.3</v>
      </c>
      <c r="H62" s="29">
        <v>14.3</v>
      </c>
      <c r="I62" s="29">
        <v>15.3</v>
      </c>
      <c r="J62" s="29">
        <v>16.3</v>
      </c>
      <c r="K62" s="30">
        <v>17.3</v>
      </c>
      <c r="L62" s="29">
        <v>8.3000000000000007</v>
      </c>
      <c r="M62" s="29">
        <v>9.3000000000000007</v>
      </c>
      <c r="N62" s="29">
        <v>10.3</v>
      </c>
      <c r="O62" s="29">
        <v>11.3</v>
      </c>
      <c r="P62" s="29">
        <v>12.3</v>
      </c>
      <c r="Q62" s="29">
        <v>13.3</v>
      </c>
      <c r="R62" s="29">
        <v>14.3</v>
      </c>
      <c r="S62" s="29">
        <v>15.3</v>
      </c>
      <c r="T62" s="29">
        <v>16.3</v>
      </c>
      <c r="U62" s="30">
        <v>17.3</v>
      </c>
      <c r="V62" s="30">
        <v>7.3</v>
      </c>
      <c r="W62" s="29">
        <v>8.3000000000000007</v>
      </c>
      <c r="X62" s="29">
        <v>9.3000000000000007</v>
      </c>
      <c r="Y62" s="29">
        <v>10.3</v>
      </c>
      <c r="Z62" s="29">
        <v>11.3</v>
      </c>
      <c r="AA62" s="29">
        <v>12.3</v>
      </c>
      <c r="AB62" s="29">
        <v>13.3</v>
      </c>
      <c r="AC62" s="29">
        <v>14.3</v>
      </c>
      <c r="AD62" s="29">
        <v>15.3</v>
      </c>
      <c r="AE62" s="30">
        <v>16.3</v>
      </c>
    </row>
    <row r="63" spans="1:31" x14ac:dyDescent="0.3">
      <c r="A63" s="3" t="s">
        <v>10</v>
      </c>
      <c r="B63" s="24">
        <v>11.301119999999999</v>
      </c>
      <c r="C63" s="24">
        <v>35.26079</v>
      </c>
      <c r="D63" s="24">
        <v>57.237009999999998</v>
      </c>
      <c r="E63" s="24">
        <v>108.8186</v>
      </c>
      <c r="F63" s="24">
        <v>89.509320000000002</v>
      </c>
      <c r="G63" s="24">
        <v>112.7753</v>
      </c>
      <c r="H63" s="24">
        <v>54.68976</v>
      </c>
      <c r="I63" s="24">
        <v>38.060589999999998</v>
      </c>
      <c r="J63" s="24">
        <v>14.55747</v>
      </c>
      <c r="K63" s="25">
        <v>0</v>
      </c>
      <c r="L63" s="24">
        <v>112.3467</v>
      </c>
      <c r="M63" s="24">
        <v>155.3468</v>
      </c>
      <c r="N63" s="24">
        <v>221.43559999999999</v>
      </c>
      <c r="O63" s="24">
        <v>258.40690000000001</v>
      </c>
      <c r="P63" s="24">
        <v>329.4742</v>
      </c>
      <c r="Q63" s="24">
        <v>215.9879</v>
      </c>
      <c r="R63" s="24">
        <v>216.42490000000001</v>
      </c>
      <c r="S63" s="24">
        <v>225.9948</v>
      </c>
      <c r="T63" s="24">
        <v>67.966329999999999</v>
      </c>
      <c r="U63" s="26">
        <v>42.90795</v>
      </c>
      <c r="V63" s="26">
        <v>140.69829999999999</v>
      </c>
      <c r="W63" s="24">
        <v>221.14830000000001</v>
      </c>
      <c r="X63" s="24">
        <v>317.88740000000001</v>
      </c>
      <c r="Y63" s="24">
        <v>412.30200000000002</v>
      </c>
      <c r="Z63" s="24">
        <v>455.58679999999998</v>
      </c>
      <c r="AA63" s="24">
        <v>255.16200000000001</v>
      </c>
      <c r="AB63" s="24">
        <v>353.38420000000002</v>
      </c>
      <c r="AC63" s="24">
        <v>369.56119999999999</v>
      </c>
      <c r="AD63" s="24">
        <v>338.66120000000001</v>
      </c>
      <c r="AE63" s="26">
        <v>236.0745</v>
      </c>
    </row>
    <row r="64" spans="1:31" x14ac:dyDescent="0.3">
      <c r="A64" s="31" t="s">
        <v>16</v>
      </c>
      <c r="B64" s="24">
        <v>11.67525</v>
      </c>
      <c r="C64" s="24">
        <v>63.81861</v>
      </c>
      <c r="D64" s="24">
        <v>110.23269999999999</v>
      </c>
      <c r="E64" s="24">
        <v>160.36109999999999</v>
      </c>
      <c r="F64" s="24">
        <v>199.57839999999999</v>
      </c>
      <c r="G64" s="24">
        <v>167.5206</v>
      </c>
      <c r="H64" s="24">
        <v>89.210080000000005</v>
      </c>
      <c r="I64" s="24">
        <v>48.656170000000003</v>
      </c>
      <c r="J64" s="24">
        <v>13.29889</v>
      </c>
      <c r="K64" s="25">
        <v>0</v>
      </c>
      <c r="L64" s="24">
        <v>157.29040000000001</v>
      </c>
      <c r="M64" s="24">
        <v>210.75530000000001</v>
      </c>
      <c r="N64" s="24">
        <v>266.58859999999999</v>
      </c>
      <c r="O64" s="24">
        <v>407.55790000000002</v>
      </c>
      <c r="P64" s="24">
        <v>466.69810000000001</v>
      </c>
      <c r="Q64" s="24">
        <v>366.66090000000003</v>
      </c>
      <c r="R64" s="24">
        <v>286.0138</v>
      </c>
      <c r="S64" s="24">
        <v>216.71639999999999</v>
      </c>
      <c r="T64" s="24">
        <v>170.1953</v>
      </c>
      <c r="U64" s="24">
        <v>63.882779999999997</v>
      </c>
      <c r="V64" s="24">
        <v>186.76150000000001</v>
      </c>
      <c r="W64" s="24">
        <v>295.38690000000003</v>
      </c>
      <c r="X64" s="24">
        <v>370.68970000000002</v>
      </c>
      <c r="Y64" s="24">
        <v>533.07150000000001</v>
      </c>
      <c r="Z64" s="24">
        <v>610.06389999999999</v>
      </c>
      <c r="AA64" s="24">
        <v>896.22299999999996</v>
      </c>
      <c r="AB64" s="24">
        <v>518.78309999999999</v>
      </c>
      <c r="AC64" s="24">
        <v>725.58839999999998</v>
      </c>
      <c r="AD64" s="24">
        <v>529.14940000000001</v>
      </c>
      <c r="AE64" s="24">
        <v>416.1465</v>
      </c>
    </row>
    <row r="65" spans="1:31" x14ac:dyDescent="0.3">
      <c r="A65" s="32" t="s">
        <v>17</v>
      </c>
      <c r="B65" s="24">
        <v>11.654170000000001</v>
      </c>
      <c r="C65" s="24">
        <v>30.951799999999999</v>
      </c>
      <c r="D65" s="24">
        <v>92.574709999999996</v>
      </c>
      <c r="E65" s="24">
        <v>111.5518</v>
      </c>
      <c r="F65" s="24">
        <v>125.9546</v>
      </c>
      <c r="G65" s="24">
        <v>78.782809999999998</v>
      </c>
      <c r="H65" s="24">
        <v>86.342640000000003</v>
      </c>
      <c r="I65" s="24">
        <v>40.026330000000002</v>
      </c>
      <c r="J65" s="24">
        <v>9.0504540000000002</v>
      </c>
      <c r="K65" s="25">
        <v>0</v>
      </c>
      <c r="L65" s="24">
        <v>110.9063</v>
      </c>
      <c r="M65" s="24">
        <v>129.72550000000001</v>
      </c>
      <c r="N65" s="24">
        <v>169.64869999999999</v>
      </c>
      <c r="O65" s="24">
        <v>259.95729999999998</v>
      </c>
      <c r="P65" s="24">
        <v>312.54360000000003</v>
      </c>
      <c r="Q65" s="24">
        <v>431.55829999999997</v>
      </c>
      <c r="R65" s="24">
        <v>321.43700000000001</v>
      </c>
      <c r="S65" s="24">
        <v>187.64879999999999</v>
      </c>
      <c r="T65" s="24">
        <v>122.69540000000001</v>
      </c>
      <c r="U65" s="24">
        <v>42.969389999999997</v>
      </c>
      <c r="V65" s="24">
        <v>145.63919999999999</v>
      </c>
      <c r="W65" s="24">
        <v>139.09989999999999</v>
      </c>
      <c r="X65" s="24">
        <v>294.96660000000003</v>
      </c>
      <c r="Y65" s="24">
        <v>389.31330000000003</v>
      </c>
      <c r="Z65" s="24">
        <v>557.75350000000003</v>
      </c>
      <c r="AA65" s="24">
        <v>281.154</v>
      </c>
      <c r="AB65" s="24">
        <v>434.21640000000002</v>
      </c>
      <c r="AC65" s="24">
        <v>561.48469999999998</v>
      </c>
      <c r="AD65" s="24">
        <v>457.93110000000001</v>
      </c>
      <c r="AE65" s="24">
        <v>279.50060000000002</v>
      </c>
    </row>
    <row r="66" spans="1:31" x14ac:dyDescent="0.3">
      <c r="A66" s="32" t="s">
        <v>18</v>
      </c>
      <c r="B66" s="24">
        <v>4.589817</v>
      </c>
      <c r="C66" s="24">
        <v>15.18561</v>
      </c>
      <c r="D66" s="24">
        <v>34.87923</v>
      </c>
      <c r="E66" s="24">
        <v>46.334510000000002</v>
      </c>
      <c r="F66" s="24">
        <v>41.250190000000003</v>
      </c>
      <c r="G66" s="24">
        <v>60.41084</v>
      </c>
      <c r="H66" s="24">
        <v>33.218510000000002</v>
      </c>
      <c r="I66" s="24">
        <v>17.921040000000001</v>
      </c>
      <c r="J66" s="24">
        <v>5.1472639999999998</v>
      </c>
      <c r="K66" s="25">
        <v>0</v>
      </c>
      <c r="L66" s="24">
        <v>29.091999999999999</v>
      </c>
      <c r="M66" s="24">
        <v>89.618099999999998</v>
      </c>
      <c r="N66" s="24">
        <v>85.811000000000007</v>
      </c>
      <c r="O66" s="24">
        <v>109.874</v>
      </c>
      <c r="P66" s="24">
        <v>100.628</v>
      </c>
      <c r="Q66" s="24">
        <v>156.92349999999999</v>
      </c>
      <c r="R66" s="24">
        <v>83.210669999999993</v>
      </c>
      <c r="S66" s="24">
        <v>71.599890000000002</v>
      </c>
      <c r="T66" s="24">
        <v>31.085229999999999</v>
      </c>
      <c r="U66" s="24">
        <v>17.14828</v>
      </c>
      <c r="V66" s="24">
        <v>79.534530000000004</v>
      </c>
      <c r="W66" s="24">
        <v>111.0843</v>
      </c>
      <c r="X66" s="24">
        <v>103.2821</v>
      </c>
      <c r="Y66" s="24">
        <v>131.54349999999999</v>
      </c>
      <c r="Z66" s="24">
        <v>177.82599999999999</v>
      </c>
      <c r="AA66" s="24">
        <v>226.66300000000001</v>
      </c>
      <c r="AB66" s="24">
        <v>293.08030000000002</v>
      </c>
      <c r="AC66" s="24">
        <v>271.07330000000002</v>
      </c>
      <c r="AD66" s="24">
        <v>155.4093</v>
      </c>
      <c r="AE66" s="24">
        <v>92.468249999999998</v>
      </c>
    </row>
    <row r="67" spans="1:31" x14ac:dyDescent="0.3">
      <c r="A67" s="32" t="s">
        <v>19</v>
      </c>
      <c r="B67" s="24">
        <v>3.1568839999999998</v>
      </c>
      <c r="C67" s="24">
        <v>20.667300000000001</v>
      </c>
      <c r="D67" s="24">
        <v>39.124220000000001</v>
      </c>
      <c r="E67" s="24">
        <v>38.698050000000002</v>
      </c>
      <c r="F67" s="24">
        <v>33.618450000000003</v>
      </c>
      <c r="G67" s="24">
        <v>43.30742</v>
      </c>
      <c r="H67" s="24">
        <v>18.12829</v>
      </c>
      <c r="I67" s="24">
        <v>20.68845</v>
      </c>
      <c r="J67" s="24">
        <v>4.9386739999999998</v>
      </c>
      <c r="K67" s="25">
        <v>0</v>
      </c>
      <c r="L67" s="24">
        <v>36.822110000000002</v>
      </c>
      <c r="M67" s="24">
        <v>71.520899999999997</v>
      </c>
      <c r="N67" s="24">
        <v>94.56035</v>
      </c>
      <c r="O67" s="24">
        <v>118.43470000000001</v>
      </c>
      <c r="P67" s="24">
        <v>121.9098</v>
      </c>
      <c r="Q67" s="24">
        <v>113.06610000000001</v>
      </c>
      <c r="R67" s="24">
        <v>128.13040000000001</v>
      </c>
      <c r="S67" s="24">
        <v>72.387640000000005</v>
      </c>
      <c r="T67" s="24">
        <v>44.994669999999999</v>
      </c>
      <c r="U67" s="24">
        <v>21.228560000000002</v>
      </c>
      <c r="V67" s="24">
        <v>75.882710000000003</v>
      </c>
      <c r="W67" s="24">
        <v>85.381129999999999</v>
      </c>
      <c r="X67" s="24">
        <v>129.17920000000001</v>
      </c>
      <c r="Y67" s="24">
        <v>134.6002</v>
      </c>
      <c r="Z67" s="24">
        <v>203.7182</v>
      </c>
      <c r="AA67" s="24">
        <v>180.48169999999999</v>
      </c>
      <c r="AB67" s="24">
        <v>236.75360000000001</v>
      </c>
      <c r="AC67" s="24">
        <v>217.80250000000001</v>
      </c>
      <c r="AD67" s="24">
        <v>153.01140000000001</v>
      </c>
      <c r="AE67" s="24">
        <v>97.741650000000007</v>
      </c>
    </row>
    <row r="68" spans="1:31" x14ac:dyDescent="0.3">
      <c r="A68" s="32" t="s">
        <v>20</v>
      </c>
      <c r="B68" s="24">
        <v>4.0866990000000003</v>
      </c>
      <c r="C68" s="24">
        <v>13.407349999999999</v>
      </c>
      <c r="D68" s="24">
        <v>18.753209999999999</v>
      </c>
      <c r="E68" s="24">
        <v>39.700679999999998</v>
      </c>
      <c r="F68" s="24">
        <v>39.418199999999999</v>
      </c>
      <c r="G68" s="24">
        <v>34.325130000000001</v>
      </c>
      <c r="H68" s="24">
        <v>28.60493</v>
      </c>
      <c r="I68" s="24">
        <v>14.34215</v>
      </c>
      <c r="J68" s="24">
        <v>3.1456970000000002</v>
      </c>
      <c r="K68" s="25">
        <v>0</v>
      </c>
      <c r="L68" s="24">
        <v>29.53032</v>
      </c>
      <c r="M68" s="24">
        <v>41.825029999999998</v>
      </c>
      <c r="N68" s="24">
        <v>108.1191</v>
      </c>
      <c r="O68" s="24">
        <v>65.408739999999995</v>
      </c>
      <c r="P68" s="24">
        <v>114.4652</v>
      </c>
      <c r="Q68" s="24">
        <v>127.6525</v>
      </c>
      <c r="R68" s="24">
        <v>80.338980000000006</v>
      </c>
      <c r="S68" s="24">
        <v>92.963070000000002</v>
      </c>
      <c r="T68" s="24">
        <v>44.339849999999998</v>
      </c>
      <c r="U68" s="24">
        <v>18.921479999999999</v>
      </c>
      <c r="V68" s="24">
        <v>49.422049999999999</v>
      </c>
      <c r="W68" s="24">
        <v>93.690809999999999</v>
      </c>
      <c r="X68" s="24">
        <v>108.211</v>
      </c>
      <c r="Y68" s="24">
        <v>186.9846</v>
      </c>
      <c r="Z68" s="24">
        <v>132.85</v>
      </c>
      <c r="AA68" s="24">
        <v>166.63900000000001</v>
      </c>
      <c r="AB68" s="24">
        <v>141.39420000000001</v>
      </c>
      <c r="AC68" s="24">
        <v>170.54589999999999</v>
      </c>
      <c r="AD68" s="24">
        <v>137.4709</v>
      </c>
      <c r="AE68" s="24">
        <v>51.535380000000004</v>
      </c>
    </row>
    <row r="69" spans="1:31" x14ac:dyDescent="0.3">
      <c r="A69" s="32" t="s">
        <v>21</v>
      </c>
      <c r="B69" s="24">
        <v>5.0557730000000003</v>
      </c>
      <c r="C69" s="24">
        <v>9.6060429999999997</v>
      </c>
      <c r="D69" s="24">
        <v>28.106570000000001</v>
      </c>
      <c r="E69" s="24">
        <v>43.075490000000002</v>
      </c>
      <c r="F69" s="24">
        <v>56.245759999999997</v>
      </c>
      <c r="G69" s="24">
        <v>53.901789999999998</v>
      </c>
      <c r="H69" s="24">
        <v>33.499630000000003</v>
      </c>
      <c r="I69" s="24">
        <v>15.43369</v>
      </c>
      <c r="J69" s="24">
        <v>3.4992429999999999</v>
      </c>
      <c r="K69" s="25">
        <v>0</v>
      </c>
      <c r="L69" s="24">
        <v>36.865929999999999</v>
      </c>
      <c r="M69" s="24">
        <v>79.650130000000004</v>
      </c>
      <c r="N69" s="24">
        <v>77.061530000000005</v>
      </c>
      <c r="O69" s="24">
        <v>111.1591</v>
      </c>
      <c r="P69" s="24">
        <v>116.0112</v>
      </c>
      <c r="Q69" s="24">
        <v>116.4611</v>
      </c>
      <c r="R69" s="24">
        <v>123.4766</v>
      </c>
      <c r="S69" s="24">
        <v>62.621429999999997</v>
      </c>
      <c r="T69" s="24">
        <v>60.341410000000003</v>
      </c>
      <c r="U69" s="24">
        <v>18.400659999999998</v>
      </c>
      <c r="V69" s="24">
        <v>52.988590000000002</v>
      </c>
      <c r="W69" s="24">
        <v>141.3486</v>
      </c>
      <c r="X69" s="24">
        <v>122.39879999999999</v>
      </c>
      <c r="Y69" s="24">
        <v>204.70150000000001</v>
      </c>
      <c r="Z69" s="24">
        <v>147.52459999999999</v>
      </c>
      <c r="AA69" s="24">
        <v>177.5812</v>
      </c>
      <c r="AB69" s="24">
        <v>220.32980000000001</v>
      </c>
      <c r="AC69" s="24">
        <v>195.7979</v>
      </c>
      <c r="AD69" s="24">
        <v>125.907</v>
      </c>
      <c r="AE69" s="24">
        <v>111.1254</v>
      </c>
    </row>
    <row r="70" spans="1:31" x14ac:dyDescent="0.3">
      <c r="A70" s="32" t="s">
        <v>22</v>
      </c>
      <c r="B70" s="24">
        <v>23.03783</v>
      </c>
      <c r="C70" s="24">
        <v>81.477710000000002</v>
      </c>
      <c r="D70" s="24">
        <v>183.7629</v>
      </c>
      <c r="E70" s="24">
        <v>181.49870000000001</v>
      </c>
      <c r="F70" s="24">
        <v>199.96510000000001</v>
      </c>
      <c r="G70" s="24">
        <v>187.70429999999999</v>
      </c>
      <c r="H70" s="24">
        <v>136.51259999999999</v>
      </c>
      <c r="I70" s="24">
        <v>88.454049999999995</v>
      </c>
      <c r="J70" s="24">
        <v>18.038620000000002</v>
      </c>
      <c r="K70" s="25">
        <v>0</v>
      </c>
      <c r="L70" s="24">
        <v>168.04409999999999</v>
      </c>
      <c r="M70" s="24">
        <v>207.14400000000001</v>
      </c>
      <c r="N70" s="24">
        <v>557.42809999999997</v>
      </c>
      <c r="O70" s="24">
        <v>532.4</v>
      </c>
      <c r="P70" s="24">
        <v>709.79740000000004</v>
      </c>
      <c r="Q70" s="24">
        <v>519.88850000000002</v>
      </c>
      <c r="R70" s="24">
        <v>425.21190000000001</v>
      </c>
      <c r="S70" s="24">
        <v>307.45549999999997</v>
      </c>
      <c r="T70" s="24">
        <v>210.96340000000001</v>
      </c>
      <c r="U70" s="24">
        <v>122.5795</v>
      </c>
      <c r="V70" s="24">
        <v>262.08670000000001</v>
      </c>
      <c r="W70" s="24">
        <v>287.35969999999998</v>
      </c>
      <c r="X70" s="24">
        <v>502.96370000000002</v>
      </c>
      <c r="Y70" s="24">
        <v>779.04139999999995</v>
      </c>
      <c r="Z70" s="24">
        <v>856.30420000000004</v>
      </c>
      <c r="AA70" s="24">
        <v>875.29859999999996</v>
      </c>
      <c r="AB70" s="24">
        <v>894.65170000000001</v>
      </c>
      <c r="AC70" s="24">
        <v>767.75390000000004</v>
      </c>
      <c r="AD70" s="24">
        <v>591.78499999999997</v>
      </c>
      <c r="AE70" s="24">
        <v>448.60309999999998</v>
      </c>
    </row>
    <row r="71" spans="1:31" x14ac:dyDescent="0.3">
      <c r="A71" s="32" t="s">
        <v>23</v>
      </c>
      <c r="B71" s="24">
        <v>9.8770620000000005</v>
      </c>
      <c r="C71" s="24">
        <v>43.74606</v>
      </c>
      <c r="D71" s="24">
        <v>105.1502</v>
      </c>
      <c r="E71" s="24">
        <v>140.62860000000001</v>
      </c>
      <c r="F71" s="24">
        <v>177.46940000000001</v>
      </c>
      <c r="G71" s="24">
        <v>151.00989999999999</v>
      </c>
      <c r="H71" s="24">
        <v>85.643730000000005</v>
      </c>
      <c r="I71" s="24">
        <v>34.948360000000001</v>
      </c>
      <c r="J71" s="24">
        <v>13.07729</v>
      </c>
      <c r="K71" s="25">
        <v>0</v>
      </c>
      <c r="L71" s="24">
        <v>115.3604</v>
      </c>
      <c r="M71" s="24">
        <v>178.7937</v>
      </c>
      <c r="N71" s="24">
        <v>197.4794</v>
      </c>
      <c r="O71" s="24">
        <v>387.90390000000002</v>
      </c>
      <c r="P71" s="24">
        <v>339.05689999999998</v>
      </c>
      <c r="Q71" s="24">
        <v>462.9624</v>
      </c>
      <c r="R71" s="24">
        <v>275.76010000000002</v>
      </c>
      <c r="S71" s="24">
        <v>216.26220000000001</v>
      </c>
      <c r="T71" s="24">
        <v>132.1277</v>
      </c>
      <c r="U71" s="24">
        <v>50.16865</v>
      </c>
      <c r="V71" s="24">
        <v>186.12200000000001</v>
      </c>
      <c r="W71" s="24">
        <v>255.82509999999999</v>
      </c>
      <c r="X71" s="24">
        <v>322.57459999999998</v>
      </c>
      <c r="Y71" s="24">
        <v>560.01589999999999</v>
      </c>
      <c r="Z71" s="24">
        <v>676.14499999999998</v>
      </c>
      <c r="AA71" s="24">
        <v>512.08100000000002</v>
      </c>
      <c r="AB71" s="24">
        <v>681.28030000000001</v>
      </c>
      <c r="AC71" s="24">
        <v>290.80959999999999</v>
      </c>
      <c r="AD71" s="24">
        <v>495.35770000000002</v>
      </c>
      <c r="AE71" s="24">
        <v>299.78989999999999</v>
      </c>
    </row>
    <row r="72" spans="1:31" x14ac:dyDescent="0.3">
      <c r="A72" s="32" t="s">
        <v>24</v>
      </c>
      <c r="B72" s="24">
        <v>6.3157310000000004</v>
      </c>
      <c r="C72" s="24">
        <v>18.24051</v>
      </c>
      <c r="D72" s="24">
        <v>48.86215</v>
      </c>
      <c r="E72" s="24">
        <v>43.306669999999997</v>
      </c>
      <c r="F72" s="24">
        <v>84.012469999999993</v>
      </c>
      <c r="G72" s="24">
        <v>52.639580000000002</v>
      </c>
      <c r="H72" s="24">
        <v>91.670400000000001</v>
      </c>
      <c r="I72" s="24">
        <v>26.708670000000001</v>
      </c>
      <c r="J72" s="24">
        <v>7.2377659999999997</v>
      </c>
      <c r="K72" s="25">
        <v>0</v>
      </c>
      <c r="L72" s="24">
        <v>66.166179999999997</v>
      </c>
      <c r="M72" s="24">
        <v>118.73220000000001</v>
      </c>
      <c r="N72" s="24">
        <v>105.807</v>
      </c>
      <c r="O72" s="24">
        <v>239.7431</v>
      </c>
      <c r="P72" s="24">
        <v>173.9769</v>
      </c>
      <c r="Q72" s="24">
        <v>275.7919</v>
      </c>
      <c r="R72" s="24">
        <v>164.50290000000001</v>
      </c>
      <c r="S72" s="24">
        <v>150.68879999999999</v>
      </c>
      <c r="T72" s="24">
        <v>111.6942</v>
      </c>
      <c r="U72" s="24">
        <v>57.582419999999999</v>
      </c>
      <c r="V72" s="24">
        <v>124.11879999999999</v>
      </c>
      <c r="W72" s="24">
        <v>167.1576</v>
      </c>
      <c r="X72" s="24">
        <v>216.2132</v>
      </c>
      <c r="Y72" s="24">
        <v>191.52369999999999</v>
      </c>
      <c r="Z72" s="24">
        <v>328.23910000000001</v>
      </c>
      <c r="AA72" s="24">
        <v>255.54089999999999</v>
      </c>
      <c r="AB72" s="24">
        <v>480.42750000000001</v>
      </c>
      <c r="AC72" s="24">
        <v>235.94380000000001</v>
      </c>
      <c r="AD72" s="24">
        <v>305.8673</v>
      </c>
      <c r="AE72" s="24">
        <v>131.3623</v>
      </c>
    </row>
    <row r="73" spans="1:31" x14ac:dyDescent="0.3">
      <c r="A73" s="32" t="s">
        <v>25</v>
      </c>
      <c r="B73" s="24">
        <v>4.2848379999999997</v>
      </c>
      <c r="C73" s="24">
        <v>21.298210000000001</v>
      </c>
      <c r="D73" s="24">
        <v>28.805630000000001</v>
      </c>
      <c r="E73" s="24">
        <v>71.65361</v>
      </c>
      <c r="F73" s="24">
        <v>47.58372</v>
      </c>
      <c r="G73" s="24">
        <v>45.369160000000001</v>
      </c>
      <c r="H73" s="24">
        <v>37.939239999999998</v>
      </c>
      <c r="I73" s="24">
        <v>31.433109999999999</v>
      </c>
      <c r="J73" s="24">
        <v>7.3635549999999999</v>
      </c>
      <c r="K73" s="25">
        <v>0</v>
      </c>
      <c r="L73" s="24">
        <v>64.744320000000002</v>
      </c>
      <c r="M73" s="24">
        <v>66.138760000000005</v>
      </c>
      <c r="N73" s="24">
        <v>142.0181</v>
      </c>
      <c r="O73" s="24">
        <v>161.7688</v>
      </c>
      <c r="P73" s="24">
        <v>147.72040000000001</v>
      </c>
      <c r="Q73" s="24">
        <v>130.4605</v>
      </c>
      <c r="R73" s="24">
        <v>101.2684</v>
      </c>
      <c r="S73" s="24">
        <v>121.19840000000001</v>
      </c>
      <c r="T73" s="24">
        <v>58.844940000000001</v>
      </c>
      <c r="U73" s="24">
        <v>22.06176</v>
      </c>
      <c r="V73" s="24">
        <v>92.381370000000004</v>
      </c>
      <c r="W73" s="24">
        <v>126.8116</v>
      </c>
      <c r="X73" s="24">
        <v>141.64660000000001</v>
      </c>
      <c r="Y73" s="24">
        <v>201.75800000000001</v>
      </c>
      <c r="Z73" s="24">
        <v>178.69909999999999</v>
      </c>
      <c r="AA73" s="24">
        <v>201.03809999999999</v>
      </c>
      <c r="AB73" s="24">
        <v>274.54450000000003</v>
      </c>
      <c r="AC73" s="24">
        <v>138.80629999999999</v>
      </c>
      <c r="AD73" s="24">
        <v>129.1711</v>
      </c>
      <c r="AE73" s="24">
        <v>129.65649999999999</v>
      </c>
    </row>
    <row r="74" spans="1:31" x14ac:dyDescent="0.3">
      <c r="A74" s="32" t="s">
        <v>26</v>
      </c>
      <c r="B74" s="24">
        <v>4.5900749999999997</v>
      </c>
      <c r="C74" s="24">
        <v>21.783519999999999</v>
      </c>
      <c r="D74" s="24">
        <v>24.704249999999998</v>
      </c>
      <c r="E74" s="24">
        <v>57.84686</v>
      </c>
      <c r="F74" s="24">
        <v>36.504710000000003</v>
      </c>
      <c r="G74" s="24">
        <v>56.555070000000001</v>
      </c>
      <c r="H74" s="24">
        <v>43.92333</v>
      </c>
      <c r="I74" s="24">
        <v>18.292529999999999</v>
      </c>
      <c r="J74" s="24">
        <v>4.9232040000000001</v>
      </c>
      <c r="K74" s="25">
        <v>0</v>
      </c>
      <c r="L74" s="24">
        <v>58.415019999999998</v>
      </c>
      <c r="M74" s="24">
        <v>54.594929999999998</v>
      </c>
      <c r="N74" s="24">
        <v>76.5899</v>
      </c>
      <c r="O74" s="24">
        <v>102.8656</v>
      </c>
      <c r="P74" s="24">
        <v>114.9196</v>
      </c>
      <c r="Q74" s="24">
        <v>102.08240000000001</v>
      </c>
      <c r="R74" s="24">
        <v>139.82079999999999</v>
      </c>
      <c r="S74" s="24">
        <v>88.393870000000007</v>
      </c>
      <c r="T74" s="24">
        <v>36.767740000000003</v>
      </c>
      <c r="U74" s="24">
        <v>16.95166</v>
      </c>
      <c r="V74" s="24">
        <v>54.42371</v>
      </c>
      <c r="W74" s="24">
        <v>87.475999999999999</v>
      </c>
      <c r="X74" s="24">
        <v>110.1927</v>
      </c>
      <c r="Y74" s="24">
        <v>161.32849999999999</v>
      </c>
      <c r="Z74" s="24">
        <v>178.2499</v>
      </c>
      <c r="AA74" s="24">
        <v>254.18129999999999</v>
      </c>
      <c r="AB74" s="24">
        <v>130.74209999999999</v>
      </c>
      <c r="AC74" s="24">
        <v>220.59739999999999</v>
      </c>
      <c r="AD74" s="24">
        <v>112.8331</v>
      </c>
      <c r="AE74" s="24">
        <v>73.680040000000005</v>
      </c>
    </row>
    <row r="75" spans="1:31" x14ac:dyDescent="0.3">
      <c r="A75" s="32" t="s">
        <v>27</v>
      </c>
      <c r="B75" s="24">
        <v>5.0402149999999999</v>
      </c>
      <c r="C75" s="24">
        <v>19.541399999999999</v>
      </c>
      <c r="D75" s="24">
        <v>30.421199999999999</v>
      </c>
      <c r="E75" s="24">
        <v>41.769680000000001</v>
      </c>
      <c r="F75" s="24">
        <v>56.416150000000002</v>
      </c>
      <c r="G75" s="24">
        <v>58.277889999999999</v>
      </c>
      <c r="H75" s="24">
        <v>21.107209999999998</v>
      </c>
      <c r="I75" s="24">
        <v>22.679010000000002</v>
      </c>
      <c r="J75" s="24">
        <v>6.2251130000000003</v>
      </c>
      <c r="K75" s="25">
        <v>0</v>
      </c>
      <c r="L75" s="24">
        <v>39.551549999999999</v>
      </c>
      <c r="M75" s="24">
        <v>58.03884</v>
      </c>
      <c r="N75" s="24">
        <v>124.72839999999999</v>
      </c>
      <c r="O75" s="24">
        <v>114.7747</v>
      </c>
      <c r="P75" s="24">
        <v>104.33540000000001</v>
      </c>
      <c r="Q75" s="24">
        <v>113.96250000000001</v>
      </c>
      <c r="R75" s="24">
        <v>85.830200000000005</v>
      </c>
      <c r="S75" s="24">
        <v>92.119910000000004</v>
      </c>
      <c r="T75" s="24">
        <v>53.306480000000001</v>
      </c>
      <c r="U75" s="24">
        <v>24.88541</v>
      </c>
      <c r="V75" s="24">
        <v>59.34254</v>
      </c>
      <c r="W75" s="24">
        <v>81.036429999999996</v>
      </c>
      <c r="X75" s="24">
        <v>176.6123</v>
      </c>
      <c r="Y75" s="24">
        <v>155.42599999999999</v>
      </c>
      <c r="Z75" s="24">
        <v>184.09559999999999</v>
      </c>
      <c r="AA75" s="24">
        <v>173.64940000000001</v>
      </c>
      <c r="AB75" s="24">
        <v>124.37609999999999</v>
      </c>
      <c r="AC75" s="24">
        <v>187.28309999999999</v>
      </c>
      <c r="AD75" s="24">
        <v>126.00749999999999</v>
      </c>
      <c r="AE75" s="24">
        <v>76.916499999999999</v>
      </c>
    </row>
    <row r="76" spans="1:31" x14ac:dyDescent="0.3">
      <c r="A76" s="32" t="s">
        <v>28</v>
      </c>
      <c r="B76" s="24">
        <v>3.1907239999999999</v>
      </c>
      <c r="C76" s="24">
        <v>20.638929999999998</v>
      </c>
      <c r="D76" s="24">
        <v>21.64451</v>
      </c>
      <c r="E76" s="24">
        <v>29.286180000000002</v>
      </c>
      <c r="F76" s="24">
        <v>43.808140000000002</v>
      </c>
      <c r="G76" s="24">
        <v>42.322839999999999</v>
      </c>
      <c r="H76" s="24">
        <v>24.97458</v>
      </c>
      <c r="I76" s="24">
        <v>12.022869999999999</v>
      </c>
      <c r="J76" s="24">
        <v>4.6873550000000002</v>
      </c>
      <c r="K76" s="25">
        <v>0</v>
      </c>
      <c r="L76" s="24">
        <v>46.541679999999999</v>
      </c>
      <c r="M76" s="24">
        <v>54.845559999999999</v>
      </c>
      <c r="N76" s="24">
        <v>70.368160000000003</v>
      </c>
      <c r="O76" s="24">
        <v>97.417959999999994</v>
      </c>
      <c r="P76" s="24">
        <v>116.98869999999999</v>
      </c>
      <c r="Q76" s="24">
        <v>122.17870000000001</v>
      </c>
      <c r="R76" s="24">
        <v>79.463620000000006</v>
      </c>
      <c r="S76" s="24">
        <v>88.526920000000004</v>
      </c>
      <c r="T76" s="24">
        <v>42.254519999999999</v>
      </c>
      <c r="U76" s="24">
        <v>14.89725</v>
      </c>
      <c r="V76" s="24">
        <v>38.837730000000001</v>
      </c>
      <c r="W76" s="24">
        <v>68.959479999999999</v>
      </c>
      <c r="X76" s="24">
        <v>90.062259999999995</v>
      </c>
      <c r="Y76" s="24">
        <v>232.2114</v>
      </c>
      <c r="Z76" s="24">
        <v>161.37989999999999</v>
      </c>
      <c r="AA76" s="24">
        <v>138.26730000000001</v>
      </c>
      <c r="AB76" s="24">
        <v>201.06989999999999</v>
      </c>
      <c r="AC76" s="24">
        <v>160.47399999999999</v>
      </c>
      <c r="AD76" s="24">
        <v>97.801400000000001</v>
      </c>
      <c r="AE76" s="24">
        <v>79.905140000000003</v>
      </c>
    </row>
    <row r="77" spans="1:31" x14ac:dyDescent="0.3">
      <c r="A77" s="32" t="s">
        <v>29</v>
      </c>
      <c r="B77" s="24">
        <v>16.6828</v>
      </c>
      <c r="C77" s="24">
        <v>62.065620000000003</v>
      </c>
      <c r="D77" s="24">
        <v>172.69980000000001</v>
      </c>
      <c r="E77" s="24">
        <v>169.60409999999999</v>
      </c>
      <c r="F77" s="24">
        <v>188.4949</v>
      </c>
      <c r="G77" s="24">
        <v>180.20769999999999</v>
      </c>
      <c r="H77" s="24">
        <v>129.0796</v>
      </c>
      <c r="I77" s="24">
        <v>77.971339999999998</v>
      </c>
      <c r="J77" s="24">
        <v>15.483969999999999</v>
      </c>
      <c r="K77" s="25">
        <v>0</v>
      </c>
      <c r="L77" s="24">
        <v>257.86709999999999</v>
      </c>
      <c r="M77" s="24">
        <v>238.3159</v>
      </c>
      <c r="N77" s="24">
        <v>355.45100000000002</v>
      </c>
      <c r="O77" s="24">
        <v>480.3152</v>
      </c>
      <c r="P77" s="24">
        <v>711.29060000000004</v>
      </c>
      <c r="Q77" s="24">
        <v>600.84360000000004</v>
      </c>
      <c r="R77" s="24">
        <v>481.08240000000001</v>
      </c>
      <c r="S77" s="24">
        <v>282.77760000000001</v>
      </c>
      <c r="T77" s="24">
        <v>249.12960000000001</v>
      </c>
      <c r="U77" s="24">
        <v>99.916340000000005</v>
      </c>
      <c r="V77" s="24">
        <v>204.33750000000001</v>
      </c>
      <c r="W77" s="24">
        <v>391.04469999999998</v>
      </c>
      <c r="X77" s="24">
        <v>472.94560000000001</v>
      </c>
      <c r="Y77" s="24">
        <v>808.37099999999998</v>
      </c>
      <c r="Z77" s="24">
        <v>799.66079999999999</v>
      </c>
      <c r="AA77" s="24">
        <v>967.31569999999999</v>
      </c>
      <c r="AB77" s="24">
        <v>928.52739999999994</v>
      </c>
      <c r="AC77" s="24">
        <v>771.30529999999999</v>
      </c>
      <c r="AD77" s="24">
        <v>683.20950000000005</v>
      </c>
      <c r="AE77" s="24">
        <v>516.29639999999995</v>
      </c>
    </row>
    <row r="78" spans="1:31" x14ac:dyDescent="0.3">
      <c r="A78" s="32" t="s">
        <v>30</v>
      </c>
      <c r="B78" s="24">
        <v>17.487210000000001</v>
      </c>
      <c r="C78" s="24">
        <v>41.991439999999997</v>
      </c>
      <c r="D78" s="24">
        <v>116.5819</v>
      </c>
      <c r="E78" s="24">
        <v>122.0834</v>
      </c>
      <c r="F78" s="24">
        <v>104.89879999999999</v>
      </c>
      <c r="G78" s="24">
        <v>116.9986</v>
      </c>
      <c r="H78" s="24">
        <v>78.929900000000004</v>
      </c>
      <c r="I78" s="24">
        <v>30.567430000000002</v>
      </c>
      <c r="J78" s="24">
        <v>13.614990000000001</v>
      </c>
      <c r="K78" s="25">
        <v>0</v>
      </c>
      <c r="L78" s="24">
        <v>147.52099999999999</v>
      </c>
      <c r="M78" s="24">
        <v>199.20509999999999</v>
      </c>
      <c r="N78" s="24">
        <v>314.99599999999998</v>
      </c>
      <c r="O78" s="24">
        <v>280.56119999999999</v>
      </c>
      <c r="P78" s="24">
        <v>380.75729999999999</v>
      </c>
      <c r="Q78" s="24">
        <v>301.15249999999997</v>
      </c>
      <c r="R78" s="24">
        <v>300.28030000000001</v>
      </c>
      <c r="S78" s="24">
        <v>279.14400000000001</v>
      </c>
      <c r="T78" s="24">
        <v>97.489699999999999</v>
      </c>
      <c r="U78" s="24">
        <v>53.626660000000001</v>
      </c>
      <c r="V78" s="24">
        <v>249.17910000000001</v>
      </c>
      <c r="W78" s="24">
        <v>219.56</v>
      </c>
      <c r="X78" s="24">
        <v>368.97879999999998</v>
      </c>
      <c r="Y78" s="24">
        <v>668.64110000000005</v>
      </c>
      <c r="Z78" s="24">
        <v>496.6814</v>
      </c>
      <c r="AA78" s="24">
        <v>441.25240000000002</v>
      </c>
      <c r="AB78" s="24">
        <v>321.45319999999998</v>
      </c>
      <c r="AC78" s="24">
        <v>531.85799999999995</v>
      </c>
      <c r="AD78" s="24">
        <v>405.04629999999997</v>
      </c>
      <c r="AE78" s="24">
        <v>254.27330000000001</v>
      </c>
    </row>
    <row r="79" spans="1:31" x14ac:dyDescent="0.3">
      <c r="A79" s="32" t="s">
        <v>31</v>
      </c>
      <c r="B79" s="24">
        <v>5.5489759999999997</v>
      </c>
      <c r="C79" s="24">
        <v>19.604099999999999</v>
      </c>
      <c r="D79" s="24">
        <v>31.663019999999999</v>
      </c>
      <c r="E79" s="24">
        <v>39.595379999999999</v>
      </c>
      <c r="F79" s="24">
        <v>32.173020000000001</v>
      </c>
      <c r="G79" s="24">
        <v>27.29523</v>
      </c>
      <c r="H79" s="24">
        <v>31.134930000000001</v>
      </c>
      <c r="I79" s="24">
        <v>19.078099999999999</v>
      </c>
      <c r="J79" s="24">
        <v>5.5491979999999996</v>
      </c>
      <c r="K79" s="25">
        <v>0</v>
      </c>
      <c r="L79" s="24">
        <v>47.212040000000002</v>
      </c>
      <c r="M79" s="24">
        <v>72.434349999999995</v>
      </c>
      <c r="N79" s="24">
        <v>138.86320000000001</v>
      </c>
      <c r="O79" s="24">
        <v>131.601</v>
      </c>
      <c r="P79" s="24">
        <v>131.94579999999999</v>
      </c>
      <c r="Q79" s="24">
        <v>131.7312</v>
      </c>
      <c r="R79" s="24">
        <v>180.93680000000001</v>
      </c>
      <c r="S79" s="24">
        <v>75.670680000000004</v>
      </c>
      <c r="T79" s="24">
        <v>43.075249999999997</v>
      </c>
      <c r="U79" s="24">
        <v>21.233309999999999</v>
      </c>
      <c r="V79" s="24">
        <v>67.459000000000003</v>
      </c>
      <c r="W79" s="24">
        <v>119.08450000000001</v>
      </c>
      <c r="X79" s="24">
        <v>227.58539999999999</v>
      </c>
      <c r="Y79" s="24">
        <v>192.49379999999999</v>
      </c>
      <c r="Z79" s="24">
        <v>111.2212</v>
      </c>
      <c r="AA79" s="24">
        <v>214.53059999999999</v>
      </c>
      <c r="AB79" s="24">
        <v>287.25670000000002</v>
      </c>
      <c r="AC79" s="24">
        <v>235.85329999999999</v>
      </c>
      <c r="AD79" s="24">
        <v>178.4316</v>
      </c>
      <c r="AE79" s="24">
        <v>114.0043</v>
      </c>
    </row>
    <row r="80" spans="1:31" x14ac:dyDescent="0.3">
      <c r="A80" s="32" t="s">
        <v>32</v>
      </c>
      <c r="B80" s="24">
        <v>2.9976609999999999</v>
      </c>
      <c r="C80" s="24">
        <v>21.057839999999999</v>
      </c>
      <c r="D80" s="24">
        <v>26.30762</v>
      </c>
      <c r="E80" s="24">
        <v>40.25365</v>
      </c>
      <c r="F80" s="24">
        <v>49.872599999999998</v>
      </c>
      <c r="G80" s="24">
        <v>41.239449999999998</v>
      </c>
      <c r="H80" s="24">
        <v>34.490200000000002</v>
      </c>
      <c r="I80" s="24">
        <v>19.138280000000002</v>
      </c>
      <c r="J80" s="24">
        <v>3.870851</v>
      </c>
      <c r="K80" s="25">
        <v>0</v>
      </c>
      <c r="L80" s="24">
        <v>52.431399999999996</v>
      </c>
      <c r="M80" s="24">
        <v>59.085749999999997</v>
      </c>
      <c r="N80" s="24">
        <v>119.6956</v>
      </c>
      <c r="O80" s="24">
        <v>272.42140000000001</v>
      </c>
      <c r="P80" s="24">
        <v>94.958470000000005</v>
      </c>
      <c r="Q80" s="24">
        <v>174.06100000000001</v>
      </c>
      <c r="R80" s="24">
        <v>132.12960000000001</v>
      </c>
      <c r="S80" s="24">
        <v>98.465909999999994</v>
      </c>
      <c r="T80" s="24">
        <v>73.305109999999999</v>
      </c>
      <c r="U80" s="24">
        <v>17.207129999999999</v>
      </c>
      <c r="V80" s="24">
        <v>65.988470000000007</v>
      </c>
      <c r="W80" s="24">
        <v>110.5658</v>
      </c>
      <c r="X80" s="24">
        <v>152.49420000000001</v>
      </c>
      <c r="Y80" s="24">
        <v>177.0907</v>
      </c>
      <c r="Z80" s="24">
        <v>191.07409999999999</v>
      </c>
      <c r="AA80" s="24">
        <v>254.77350000000001</v>
      </c>
      <c r="AB80" s="24">
        <v>221.334</v>
      </c>
      <c r="AC80" s="24">
        <v>153.36490000000001</v>
      </c>
      <c r="AD80" s="24">
        <v>131.05350000000001</v>
      </c>
      <c r="AE80" s="24">
        <v>104.8981</v>
      </c>
    </row>
    <row r="81" spans="1:31" x14ac:dyDescent="0.3">
      <c r="A81" s="32" t="s">
        <v>33</v>
      </c>
      <c r="B81" s="24">
        <v>4.1325799999999999</v>
      </c>
      <c r="C81" s="24">
        <v>19.428270000000001</v>
      </c>
      <c r="D81" s="24">
        <v>29.258590000000002</v>
      </c>
      <c r="E81" s="24">
        <v>51.354819999999997</v>
      </c>
      <c r="F81" s="24">
        <v>46.071100000000001</v>
      </c>
      <c r="G81" s="24">
        <v>51.063070000000003</v>
      </c>
      <c r="H81" s="24">
        <v>33.183190000000003</v>
      </c>
      <c r="I81" s="24">
        <v>14.806290000000001</v>
      </c>
      <c r="J81" s="24">
        <v>4.7028340000000002</v>
      </c>
      <c r="K81" s="25">
        <v>0</v>
      </c>
      <c r="L81" s="24">
        <v>41.282150000000001</v>
      </c>
      <c r="M81" s="24">
        <v>67.743290000000002</v>
      </c>
      <c r="N81" s="24">
        <v>83.108249999999998</v>
      </c>
      <c r="O81" s="24">
        <v>122.1255</v>
      </c>
      <c r="P81" s="24">
        <v>119.73650000000001</v>
      </c>
      <c r="Q81" s="24">
        <v>122.7345</v>
      </c>
      <c r="R81" s="24">
        <v>160.42949999999999</v>
      </c>
      <c r="S81" s="24">
        <v>53.56709</v>
      </c>
      <c r="T81" s="24">
        <v>38.556420000000003</v>
      </c>
      <c r="U81" s="24">
        <v>21.418150000000001</v>
      </c>
      <c r="V81" s="24">
        <v>53.423400000000001</v>
      </c>
      <c r="W81" s="24">
        <v>104.3143</v>
      </c>
      <c r="X81" s="24">
        <v>197.16409999999999</v>
      </c>
      <c r="Y81" s="24">
        <v>173.08449999999999</v>
      </c>
      <c r="Z81" s="24">
        <v>180.99549999999999</v>
      </c>
      <c r="AA81" s="24">
        <v>174.18960000000001</v>
      </c>
      <c r="AB81" s="24">
        <v>147.72790000000001</v>
      </c>
      <c r="AC81" s="24">
        <v>208.59389999999999</v>
      </c>
      <c r="AD81" s="24">
        <v>149.74600000000001</v>
      </c>
      <c r="AE81" s="24">
        <v>95.475200000000001</v>
      </c>
    </row>
    <row r="82" spans="1:31" x14ac:dyDescent="0.3">
      <c r="A82" s="32" t="s">
        <v>34</v>
      </c>
      <c r="B82" s="24">
        <v>4.6853740000000004</v>
      </c>
      <c r="C82" s="24">
        <v>24.58766</v>
      </c>
      <c r="D82" s="24">
        <v>27.01426</v>
      </c>
      <c r="E82" s="24">
        <v>44.927250000000001</v>
      </c>
      <c r="F82" s="24">
        <v>45.999079999999999</v>
      </c>
      <c r="G82" s="24">
        <v>51.571730000000002</v>
      </c>
      <c r="H82" s="24">
        <v>21.611930000000001</v>
      </c>
      <c r="I82" s="24">
        <v>27.921379999999999</v>
      </c>
      <c r="J82" s="24">
        <v>4.5941010000000002</v>
      </c>
      <c r="K82" s="25">
        <v>0</v>
      </c>
      <c r="L82" s="24">
        <v>46.584029999999998</v>
      </c>
      <c r="M82" s="24">
        <v>93.833529999999996</v>
      </c>
      <c r="N82" s="24">
        <v>141.27430000000001</v>
      </c>
      <c r="O82" s="24">
        <v>104.8356</v>
      </c>
      <c r="P82" s="24">
        <v>101.6576</v>
      </c>
      <c r="Q82" s="24">
        <v>144.82550000000001</v>
      </c>
      <c r="R82" s="24">
        <v>119.3629</v>
      </c>
      <c r="S82" s="24">
        <v>80.694940000000003</v>
      </c>
      <c r="T82" s="24">
        <v>36.706699999999998</v>
      </c>
      <c r="U82" s="24">
        <v>25.245640000000002</v>
      </c>
      <c r="V82" s="24">
        <v>57.279670000000003</v>
      </c>
      <c r="W82" s="24">
        <v>95.522419999999997</v>
      </c>
      <c r="X82" s="24">
        <v>155.0548</v>
      </c>
      <c r="Y82" s="24">
        <v>164.31829999999999</v>
      </c>
      <c r="Z82" s="24">
        <v>149.55879999999999</v>
      </c>
      <c r="AA82" s="24">
        <v>240.84739999999999</v>
      </c>
      <c r="AB82" s="24">
        <v>208.73750000000001</v>
      </c>
      <c r="AC82" s="24">
        <v>247.12430000000001</v>
      </c>
      <c r="AD82" s="24">
        <v>138.94970000000001</v>
      </c>
      <c r="AE82" s="24">
        <v>83.827789999999993</v>
      </c>
    </row>
    <row r="83" spans="1:31" x14ac:dyDescent="0.3">
      <c r="A83" s="32" t="s">
        <v>35</v>
      </c>
      <c r="B83" s="24">
        <v>8.8631270000000004</v>
      </c>
      <c r="C83" s="24">
        <v>33.151310000000002</v>
      </c>
      <c r="D83" s="24">
        <v>50.712649999999996</v>
      </c>
      <c r="E83" s="24">
        <v>85.63964</v>
      </c>
      <c r="F83" s="24">
        <v>65.02037</v>
      </c>
      <c r="G83" s="24">
        <v>58.740630000000003</v>
      </c>
      <c r="H83" s="24">
        <v>76.836150000000004</v>
      </c>
      <c r="I83" s="24">
        <v>26.781369999999999</v>
      </c>
      <c r="J83" s="24">
        <v>8.9048970000000001</v>
      </c>
      <c r="K83" s="25">
        <v>0</v>
      </c>
      <c r="L83" s="24">
        <v>99.760599999999997</v>
      </c>
      <c r="M83" s="24">
        <v>142.1772</v>
      </c>
      <c r="N83" s="24">
        <v>206.21809999999999</v>
      </c>
      <c r="O83" s="24">
        <v>333.32159999999999</v>
      </c>
      <c r="P83" s="24">
        <v>242.6884</v>
      </c>
      <c r="Q83" s="24">
        <v>134.9153</v>
      </c>
      <c r="R83" s="24">
        <v>176.80500000000001</v>
      </c>
      <c r="S83" s="24">
        <v>130.21360000000001</v>
      </c>
      <c r="T83" s="24">
        <v>108.50920000000001</v>
      </c>
      <c r="U83" s="24">
        <v>24.638390000000001</v>
      </c>
      <c r="V83" s="24">
        <v>121.00579999999999</v>
      </c>
      <c r="W83" s="24">
        <v>163.2055</v>
      </c>
      <c r="X83" s="24">
        <v>292.63650000000001</v>
      </c>
      <c r="Y83" s="24">
        <v>251.9967</v>
      </c>
      <c r="Z83" s="24">
        <v>375.98309999999998</v>
      </c>
      <c r="AA83" s="24">
        <v>316.81009999999998</v>
      </c>
      <c r="AB83" s="24">
        <v>501.2731</v>
      </c>
      <c r="AC83" s="24">
        <v>288.83449999999999</v>
      </c>
      <c r="AD83" s="24">
        <v>214.83609999999999</v>
      </c>
      <c r="AE83" s="24">
        <v>142.9829</v>
      </c>
    </row>
    <row r="84" spans="1:31" x14ac:dyDescent="0.3">
      <c r="A84" s="32" t="s">
        <v>36</v>
      </c>
      <c r="B84" s="24">
        <v>9.6774780000000007</v>
      </c>
      <c r="C84" s="24">
        <v>30.884250000000002</v>
      </c>
      <c r="D84" s="24">
        <v>63.795270000000002</v>
      </c>
      <c r="E84" s="24">
        <v>50.22672</v>
      </c>
      <c r="F84" s="24">
        <v>105.88339999999999</v>
      </c>
      <c r="G84" s="24">
        <v>76.66619</v>
      </c>
      <c r="H84" s="24">
        <v>47.792389999999997</v>
      </c>
      <c r="I84" s="24">
        <v>28.580259999999999</v>
      </c>
      <c r="J84" s="24">
        <v>7.2970680000000003</v>
      </c>
      <c r="K84" s="25">
        <v>0</v>
      </c>
      <c r="L84" s="24">
        <v>89.890940000000001</v>
      </c>
      <c r="M84" s="24">
        <v>146.9477</v>
      </c>
      <c r="N84" s="24">
        <v>127.1371</v>
      </c>
      <c r="O84" s="24">
        <v>335.57459999999998</v>
      </c>
      <c r="P84" s="24">
        <v>326.6748</v>
      </c>
      <c r="Q84" s="24">
        <v>288.59410000000003</v>
      </c>
      <c r="R84" s="24">
        <v>226.09469999999999</v>
      </c>
      <c r="S84" s="24">
        <v>129.51439999999999</v>
      </c>
      <c r="T84" s="24">
        <v>117.6277</v>
      </c>
      <c r="U84" s="24">
        <v>42.84357</v>
      </c>
      <c r="V84" s="24">
        <v>103.7268</v>
      </c>
      <c r="W84" s="24">
        <v>189.5675</v>
      </c>
      <c r="X84" s="24">
        <v>239.45079999999999</v>
      </c>
      <c r="Y84" s="24">
        <v>323.63760000000002</v>
      </c>
      <c r="Z84" s="24">
        <v>319.8485</v>
      </c>
      <c r="AA84" s="24">
        <v>459.9751</v>
      </c>
      <c r="AB84" s="24">
        <v>445.20530000000002</v>
      </c>
      <c r="AC84" s="24">
        <v>268.71539999999999</v>
      </c>
      <c r="AD84" s="24">
        <v>398.85430000000002</v>
      </c>
      <c r="AE84" s="24">
        <v>300.87920000000003</v>
      </c>
    </row>
    <row r="85" spans="1:31" x14ac:dyDescent="0.3">
      <c r="A85" s="32" t="s">
        <v>37</v>
      </c>
      <c r="B85" s="24">
        <v>6.3356380000000003</v>
      </c>
      <c r="C85" s="24">
        <v>16.525200000000002</v>
      </c>
      <c r="D85" s="24">
        <v>35.522080000000003</v>
      </c>
      <c r="E85" s="24">
        <v>44.557389999999998</v>
      </c>
      <c r="F85" s="24">
        <v>46.163890000000002</v>
      </c>
      <c r="G85" s="24">
        <v>40.821460000000002</v>
      </c>
      <c r="H85" s="24">
        <v>39.698689999999999</v>
      </c>
      <c r="I85" s="24">
        <v>17.67531</v>
      </c>
      <c r="J85" s="24">
        <v>8.7142929999999996</v>
      </c>
      <c r="K85" s="25">
        <v>0</v>
      </c>
      <c r="L85" s="24">
        <v>50.973869999999998</v>
      </c>
      <c r="M85" s="24">
        <v>58.616610000000001</v>
      </c>
      <c r="N85" s="24">
        <v>110.11499999999999</v>
      </c>
      <c r="O85" s="24">
        <v>146.1317</v>
      </c>
      <c r="P85" s="24">
        <v>126.4492</v>
      </c>
      <c r="Q85" s="24">
        <v>197.46449999999999</v>
      </c>
      <c r="R85" s="24">
        <v>151.73560000000001</v>
      </c>
      <c r="S85" s="24">
        <v>88.88185</v>
      </c>
      <c r="T85" s="24">
        <v>61.664929999999998</v>
      </c>
      <c r="U85" s="24">
        <v>22.200220000000002</v>
      </c>
      <c r="V85" s="24">
        <v>62.103200000000001</v>
      </c>
      <c r="W85" s="24">
        <v>130.15199999999999</v>
      </c>
      <c r="X85" s="24">
        <v>133.67769999999999</v>
      </c>
      <c r="Y85" s="24">
        <v>168.81790000000001</v>
      </c>
      <c r="Z85" s="24">
        <v>234.8066</v>
      </c>
      <c r="AA85" s="24">
        <v>210.84360000000001</v>
      </c>
      <c r="AB85" s="24">
        <v>288.55329999999998</v>
      </c>
      <c r="AC85" s="24">
        <v>75.345330000000004</v>
      </c>
      <c r="AD85" s="24">
        <v>184.28120000000001</v>
      </c>
      <c r="AE85" s="24">
        <v>87.300299999999993</v>
      </c>
    </row>
    <row r="86" spans="1:31" x14ac:dyDescent="0.3">
      <c r="A86" s="32" t="s">
        <v>38</v>
      </c>
      <c r="B86" s="24">
        <v>3.763363</v>
      </c>
      <c r="C86" s="24">
        <v>16.845800000000001</v>
      </c>
      <c r="D86" s="24">
        <v>31.624140000000001</v>
      </c>
      <c r="E86" s="24">
        <v>41.72157</v>
      </c>
      <c r="F86" s="24">
        <v>42.82452</v>
      </c>
      <c r="G86" s="24">
        <v>41.83802</v>
      </c>
      <c r="H86" s="24">
        <v>33.874220000000001</v>
      </c>
      <c r="I86" s="24">
        <v>20.94023</v>
      </c>
      <c r="J86" s="24">
        <v>3.50962</v>
      </c>
      <c r="K86" s="25">
        <v>0</v>
      </c>
      <c r="L86" s="24">
        <v>40.46987</v>
      </c>
      <c r="M86" s="24">
        <v>91.168660000000003</v>
      </c>
      <c r="N86" s="24">
        <v>100.7811</v>
      </c>
      <c r="O86" s="24">
        <v>105.9552</v>
      </c>
      <c r="P86" s="24">
        <v>149.6576</v>
      </c>
      <c r="Q86" s="24">
        <v>143.5986</v>
      </c>
      <c r="R86" s="24">
        <v>152.78469999999999</v>
      </c>
      <c r="S86" s="24">
        <v>92.326560000000001</v>
      </c>
      <c r="T86" s="24">
        <v>33.83052</v>
      </c>
      <c r="U86" s="24">
        <v>30.460090000000001</v>
      </c>
      <c r="V86" s="24">
        <v>65.974540000000005</v>
      </c>
      <c r="W86" s="24">
        <v>152.5599</v>
      </c>
      <c r="X86" s="24">
        <v>132.4426</v>
      </c>
      <c r="Y86" s="24">
        <v>276.36750000000001</v>
      </c>
      <c r="Z86" s="24">
        <v>133.32579999999999</v>
      </c>
      <c r="AA86" s="24">
        <v>283.51459999999997</v>
      </c>
      <c r="AB86" s="24">
        <v>186.71619999999999</v>
      </c>
      <c r="AC86" s="24">
        <v>210.1225</v>
      </c>
      <c r="AD86" s="24">
        <v>213.4862</v>
      </c>
      <c r="AE86" s="24">
        <v>120.83669999999999</v>
      </c>
    </row>
    <row r="87" spans="1:31" x14ac:dyDescent="0.3">
      <c r="A87" s="32" t="s">
        <v>39</v>
      </c>
      <c r="B87" s="24">
        <v>4.7962259999999999</v>
      </c>
      <c r="C87" s="24">
        <v>20.752590000000001</v>
      </c>
      <c r="D87" s="24">
        <v>28.932749999999999</v>
      </c>
      <c r="E87" s="24">
        <v>45.961379999999998</v>
      </c>
      <c r="F87" s="24">
        <v>53.044699999999999</v>
      </c>
      <c r="G87" s="24">
        <v>48.393000000000001</v>
      </c>
      <c r="H87" s="24">
        <v>45.065019999999997</v>
      </c>
      <c r="I87" s="24">
        <v>14.57263</v>
      </c>
      <c r="J87" s="24">
        <v>4.5204760000000004</v>
      </c>
      <c r="K87" s="25">
        <v>0</v>
      </c>
      <c r="L87" s="24">
        <v>59.792259999999999</v>
      </c>
      <c r="M87" s="24">
        <v>77.197389999999999</v>
      </c>
      <c r="N87" s="24">
        <v>105.25830000000001</v>
      </c>
      <c r="O87" s="24">
        <v>81.178439999999995</v>
      </c>
      <c r="P87" s="24">
        <v>150.11760000000001</v>
      </c>
      <c r="Q87" s="24">
        <v>105.42230000000001</v>
      </c>
      <c r="R87" s="24">
        <v>93.399050000000003</v>
      </c>
      <c r="S87" s="24">
        <v>96.332080000000005</v>
      </c>
      <c r="T87" s="24">
        <v>65.547809999999998</v>
      </c>
      <c r="U87" s="24">
        <v>16.449680000000001</v>
      </c>
      <c r="V87" s="24">
        <v>81.939629999999994</v>
      </c>
      <c r="W87" s="24">
        <v>95.123679999999993</v>
      </c>
      <c r="X87" s="24">
        <v>205.39500000000001</v>
      </c>
      <c r="Y87" s="24">
        <v>135.11490000000001</v>
      </c>
      <c r="Z87" s="24">
        <v>226.96</v>
      </c>
      <c r="AA87" s="24">
        <v>192.64439999999999</v>
      </c>
      <c r="AB87" s="24">
        <v>218.81059999999999</v>
      </c>
      <c r="AC87" s="24">
        <v>181.4511</v>
      </c>
      <c r="AD87" s="24">
        <v>147.12909999999999</v>
      </c>
      <c r="AE87" s="24">
        <v>96.453190000000006</v>
      </c>
    </row>
    <row r="88" spans="1:31" x14ac:dyDescent="0.3">
      <c r="A88" s="32" t="s">
        <v>40</v>
      </c>
      <c r="B88" s="24">
        <v>5.3030739999999996</v>
      </c>
      <c r="C88" s="24">
        <v>16.981549999999999</v>
      </c>
      <c r="D88" s="24">
        <v>34.620460000000001</v>
      </c>
      <c r="E88" s="24">
        <v>44.273290000000003</v>
      </c>
      <c r="F88" s="24">
        <v>62.580150000000003</v>
      </c>
      <c r="G88" s="24">
        <v>40.162399999999998</v>
      </c>
      <c r="H88" s="24">
        <v>30.967040000000001</v>
      </c>
      <c r="I88" s="24">
        <v>25.52713</v>
      </c>
      <c r="J88" s="24">
        <v>5.861853</v>
      </c>
      <c r="K88" s="25">
        <v>0</v>
      </c>
      <c r="L88" s="24">
        <v>42.455730000000003</v>
      </c>
      <c r="M88" s="24">
        <v>84.261690000000002</v>
      </c>
      <c r="N88" s="24">
        <v>130.36760000000001</v>
      </c>
      <c r="O88" s="24">
        <v>147.29339999999999</v>
      </c>
      <c r="P88" s="24">
        <v>139.89340000000001</v>
      </c>
      <c r="Q88" s="24">
        <v>215.5121</v>
      </c>
      <c r="R88" s="24">
        <v>107.813</v>
      </c>
      <c r="S88" s="24">
        <v>119.1542</v>
      </c>
      <c r="T88" s="24">
        <v>55.54269</v>
      </c>
      <c r="U88" s="24">
        <v>32.143180000000001</v>
      </c>
      <c r="V88" s="24">
        <v>74.908000000000001</v>
      </c>
      <c r="W88" s="24">
        <v>119.40560000000001</v>
      </c>
      <c r="X88" s="24">
        <v>163.4511</v>
      </c>
      <c r="Y88" s="24">
        <v>181.37209999999999</v>
      </c>
      <c r="Z88" s="24">
        <v>195.58879999999999</v>
      </c>
      <c r="AA88" s="24">
        <v>164.566</v>
      </c>
      <c r="AB88" s="24">
        <v>169.2474</v>
      </c>
      <c r="AC88" s="24">
        <v>224.22569999999999</v>
      </c>
      <c r="AD88" s="24">
        <v>175.523</v>
      </c>
      <c r="AE88" s="24">
        <v>127.29219999999999</v>
      </c>
    </row>
  </sheetData>
  <sortState xmlns:xlrd2="http://schemas.microsoft.com/office/spreadsheetml/2017/richdata2" ref="A33:AE58">
    <sortCondition ref="A33:A58" customList="A1,A2,A3,A4,A5,A6,A7,B8,B9,B10,B11,B12,B13,B14,C15,C16,C17,C18,C19,C20,D21,D22,D23,D24,D25,D26"/>
  </sortState>
  <mergeCells count="12">
    <mergeCell ref="A61:A62"/>
    <mergeCell ref="B61:K61"/>
    <mergeCell ref="L61:U61"/>
    <mergeCell ref="V61:AE61"/>
    <mergeCell ref="A1:A2"/>
    <mergeCell ref="B1:K1"/>
    <mergeCell ref="L1:U1"/>
    <mergeCell ref="V1:AE1"/>
    <mergeCell ref="A31:A32"/>
    <mergeCell ref="B31:K31"/>
    <mergeCell ref="L31:U31"/>
    <mergeCell ref="V31:AE31"/>
  </mergeCells>
  <conditionalFormatting sqref="B3:AE28">
    <cfRule type="cellIs" dxfId="11" priority="1" operator="lessThan">
      <formula>500</formula>
    </cfRule>
    <cfRule type="cellIs" dxfId="10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29:AE2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43D06-F779-4A02-86C5-77C1DA0F1A2B}">
  <dimension ref="A1:AG60"/>
  <sheetViews>
    <sheetView topLeftCell="A30" zoomScale="70" zoomScaleNormal="70" workbookViewId="0">
      <selection activeCell="AE60" sqref="B59:AE60"/>
    </sheetView>
  </sheetViews>
  <sheetFormatPr defaultRowHeight="14.4" x14ac:dyDescent="0.3"/>
  <cols>
    <col min="1" max="1" width="11.21875" bestFit="1" customWidth="1"/>
    <col min="16" max="17" width="9.33203125" bestFit="1" customWidth="1"/>
    <col min="19" max="19" width="9.33203125" bestFit="1" customWidth="1"/>
  </cols>
  <sheetData>
    <row r="1" spans="1:33" ht="15" thickBot="1" x14ac:dyDescent="0.35">
      <c r="A1" s="117" t="s">
        <v>41</v>
      </c>
      <c r="B1" s="119" t="s">
        <v>74</v>
      </c>
      <c r="C1" s="120"/>
      <c r="D1" s="120"/>
      <c r="E1" s="120"/>
      <c r="F1" s="120"/>
      <c r="G1" s="120"/>
      <c r="H1" s="120"/>
      <c r="I1" s="120"/>
      <c r="J1" s="120"/>
      <c r="K1" s="121"/>
      <c r="L1" s="119" t="s">
        <v>75</v>
      </c>
      <c r="M1" s="120"/>
      <c r="N1" s="120"/>
      <c r="O1" s="120"/>
      <c r="P1" s="120"/>
      <c r="Q1" s="120"/>
      <c r="R1" s="120"/>
      <c r="S1" s="120"/>
      <c r="T1" s="120"/>
      <c r="U1" s="121"/>
      <c r="V1" s="119" t="s">
        <v>76</v>
      </c>
      <c r="W1" s="120"/>
      <c r="X1" s="120"/>
      <c r="Y1" s="120"/>
      <c r="Z1" s="120"/>
      <c r="AA1" s="120"/>
      <c r="AB1" s="120"/>
      <c r="AC1" s="120"/>
      <c r="AD1" s="120"/>
      <c r="AE1" s="121"/>
    </row>
    <row r="2" spans="1:33" ht="15" thickBot="1" x14ac:dyDescent="0.35">
      <c r="A2" s="118"/>
      <c r="B2" s="61">
        <v>8.3000000000000007</v>
      </c>
      <c r="C2" s="61">
        <v>9.3000000000000007</v>
      </c>
      <c r="D2" s="61">
        <v>10.3</v>
      </c>
      <c r="E2" s="61">
        <v>11.3</v>
      </c>
      <c r="F2" s="61">
        <v>12.3</v>
      </c>
      <c r="G2" s="61">
        <v>13.3</v>
      </c>
      <c r="H2" s="61">
        <v>14.3</v>
      </c>
      <c r="I2" s="61">
        <v>15.3</v>
      </c>
      <c r="J2" s="61">
        <v>16.3</v>
      </c>
      <c r="K2" s="62">
        <v>17.3</v>
      </c>
      <c r="L2" s="61">
        <v>8.3000000000000007</v>
      </c>
      <c r="M2" s="61">
        <v>9.3000000000000007</v>
      </c>
      <c r="N2" s="61">
        <v>10.3</v>
      </c>
      <c r="O2" s="61">
        <v>11.3</v>
      </c>
      <c r="P2" s="61">
        <v>12.3</v>
      </c>
      <c r="Q2" s="61">
        <v>13.3</v>
      </c>
      <c r="R2" s="61">
        <v>14.3</v>
      </c>
      <c r="S2" s="61">
        <v>15.3</v>
      </c>
      <c r="T2" s="61">
        <v>16.3</v>
      </c>
      <c r="U2" s="62">
        <v>17.3</v>
      </c>
      <c r="V2" s="62">
        <v>7.3</v>
      </c>
      <c r="W2" s="61">
        <v>8.3000000000000007</v>
      </c>
      <c r="X2" s="61">
        <v>9.3000000000000007</v>
      </c>
      <c r="Y2" s="61">
        <v>10.3</v>
      </c>
      <c r="Z2" s="61">
        <v>11.3</v>
      </c>
      <c r="AA2" s="61">
        <v>12.3</v>
      </c>
      <c r="AB2" s="61">
        <v>13.3</v>
      </c>
      <c r="AC2" s="61">
        <v>14.3</v>
      </c>
      <c r="AD2" s="61">
        <v>15.3</v>
      </c>
      <c r="AE2" s="62">
        <v>16.3</v>
      </c>
    </row>
    <row r="3" spans="1:33" x14ac:dyDescent="0.3">
      <c r="A3" s="59" t="s">
        <v>10</v>
      </c>
      <c r="B3" s="23">
        <f>'Electric lighting'!$G3+'Overcast Sky'!B3</f>
        <v>434.47048600000005</v>
      </c>
      <c r="C3" s="23">
        <f>'Electric lighting'!$G3+'Overcast Sky'!C3</f>
        <v>477.09575000000001</v>
      </c>
      <c r="D3" s="23">
        <f>'Electric lighting'!$G3+'Overcast Sky'!D3</f>
        <v>489.53431</v>
      </c>
      <c r="E3" s="23">
        <f>'Electric lighting'!$G3+'Overcast Sky'!E3</f>
        <v>543.74329999999998</v>
      </c>
      <c r="F3" s="23">
        <f>'Electric lighting'!$G3+'Overcast Sky'!F3</f>
        <v>541.35750000000007</v>
      </c>
      <c r="G3" s="23">
        <f>'Electric lighting'!$G3+'Overcast Sky'!G3</f>
        <v>612.24580000000003</v>
      </c>
      <c r="H3" s="23">
        <f>'Electric lighting'!$G3+'Overcast Sky'!H3</f>
        <v>512.80800999999997</v>
      </c>
      <c r="I3" s="23">
        <f>'Electric lighting'!$G3+'Overcast Sky'!I3</f>
        <v>454.18365</v>
      </c>
      <c r="J3" s="23">
        <f>'Electric lighting'!$G3+'Overcast Sky'!J3</f>
        <v>437.13688000000002</v>
      </c>
      <c r="K3" s="23">
        <f>'Electric lighting'!$G3+'Overcast Sky'!K3</f>
        <v>426.1</v>
      </c>
      <c r="L3" s="23">
        <f>'Electric lighting'!$G3+'Overcast Sky'!L3</f>
        <v>523.43992000000003</v>
      </c>
      <c r="M3" s="23">
        <f>'Electric lighting'!$G3+'Overcast Sky'!M3</f>
        <v>633.19219999999996</v>
      </c>
      <c r="N3" s="23">
        <f>'Electric lighting'!$G3+'Overcast Sky'!N3</f>
        <v>760.53400000000011</v>
      </c>
      <c r="O3" s="23">
        <f>'Electric lighting'!$G3+'Overcast Sky'!O3</f>
        <v>678.322</v>
      </c>
      <c r="P3" s="23">
        <f>'Electric lighting'!$G3+'Overcast Sky'!P3</f>
        <v>851.3420000000001</v>
      </c>
      <c r="Q3" s="23">
        <f>'Electric lighting'!$G3+'Overcast Sky'!Q3</f>
        <v>843.86670000000004</v>
      </c>
      <c r="R3" s="23">
        <f>'Electric lighting'!$G3+'Overcast Sky'!R3</f>
        <v>705.07249999999999</v>
      </c>
      <c r="S3" s="23">
        <f>'Electric lighting'!$G3+'Overcast Sky'!S3</f>
        <v>653.60329999999999</v>
      </c>
      <c r="T3" s="23">
        <f>'Electric lighting'!$G3+'Overcast Sky'!T3</f>
        <v>591.34630000000004</v>
      </c>
      <c r="U3" s="23">
        <f>'Electric lighting'!$G3+'Overcast Sky'!U3</f>
        <v>486.13462000000004</v>
      </c>
      <c r="V3" s="23">
        <f>'Electric lighting'!$G3+'Overcast Sky'!V3</f>
        <v>589.65440000000001</v>
      </c>
      <c r="W3" s="23">
        <f>'Electric lighting'!$G3+'Overcast Sky'!W3</f>
        <v>624.59460000000001</v>
      </c>
      <c r="X3" s="23">
        <f>'Electric lighting'!$G3+'Overcast Sky'!X3</f>
        <v>731.61670000000004</v>
      </c>
      <c r="Y3" s="23">
        <f>'Electric lighting'!$G3+'Overcast Sky'!Y3</f>
        <v>1012.4474</v>
      </c>
      <c r="Z3" s="23">
        <f>'Electric lighting'!$G3+'Overcast Sky'!Z3</f>
        <v>900.82259999999997</v>
      </c>
      <c r="AA3" s="23">
        <f>'Electric lighting'!$G3+'Overcast Sky'!AA3</f>
        <v>1006.6995000000001</v>
      </c>
      <c r="AB3" s="23">
        <f>'Electric lighting'!$G3+'Overcast Sky'!AB3</f>
        <v>986.63819999999998</v>
      </c>
      <c r="AC3" s="23">
        <f>'Electric lighting'!$G3+'Overcast Sky'!AC3</f>
        <v>1035.0315000000001</v>
      </c>
      <c r="AD3" s="23">
        <f>'Electric lighting'!$G3+'Overcast Sky'!AD3</f>
        <v>847.88339999999994</v>
      </c>
      <c r="AE3" s="23">
        <f>'Electric lighting'!$G3+'Overcast Sky'!AE3</f>
        <v>670.82310000000007</v>
      </c>
      <c r="AG3" s="3" t="s">
        <v>46</v>
      </c>
    </row>
    <row r="4" spans="1:33" x14ac:dyDescent="0.3">
      <c r="A4" s="60" t="s">
        <v>16</v>
      </c>
      <c r="B4" s="23">
        <f>'Electric lighting'!$G4+'Overcast Sky'!B4</f>
        <v>600.12454000000002</v>
      </c>
      <c r="C4" s="23">
        <f>'Electric lighting'!$G4+'Overcast Sky'!C4</f>
        <v>635.69033999999999</v>
      </c>
      <c r="D4" s="23">
        <f>'Electric lighting'!$G4+'Overcast Sky'!D4</f>
        <v>721.65110000000004</v>
      </c>
      <c r="E4" s="23">
        <f>'Electric lighting'!$G4+'Overcast Sky'!E4</f>
        <v>760.53600000000006</v>
      </c>
      <c r="F4" s="23">
        <f>'Electric lighting'!$G4+'Overcast Sky'!F4</f>
        <v>699.59209999999996</v>
      </c>
      <c r="G4" s="23">
        <f>'Electric lighting'!$G4+'Overcast Sky'!G4</f>
        <v>765.66650000000004</v>
      </c>
      <c r="H4" s="23">
        <f>'Electric lighting'!$G4+'Overcast Sky'!H4</f>
        <v>656.66359</v>
      </c>
      <c r="I4" s="23">
        <f>'Electric lighting'!$G4+'Overcast Sky'!I4</f>
        <v>633.77999</v>
      </c>
      <c r="J4" s="23">
        <f>'Electric lighting'!$G4+'Overcast Sky'!J4</f>
        <v>597.40945999999997</v>
      </c>
      <c r="K4" s="23">
        <f>'Electric lighting'!$G4+'Overcast Sky'!K4</f>
        <v>583.5</v>
      </c>
      <c r="L4" s="23">
        <f>'Electric lighting'!$G4+'Overcast Sky'!L4</f>
        <v>768.12279999999998</v>
      </c>
      <c r="M4" s="23">
        <f>'Electric lighting'!$G4+'Overcast Sky'!M4</f>
        <v>907.47399999999993</v>
      </c>
      <c r="N4" s="23">
        <f>'Electric lighting'!$G4+'Overcast Sky'!N4</f>
        <v>994.05050000000006</v>
      </c>
      <c r="O4" s="23">
        <f>'Electric lighting'!$G4+'Overcast Sky'!O4</f>
        <v>1102.7795999999998</v>
      </c>
      <c r="P4" s="23">
        <f>'Electric lighting'!$G4+'Overcast Sky'!P4</f>
        <v>1031.4805000000001</v>
      </c>
      <c r="Q4" s="23">
        <f>'Electric lighting'!$G4+'Overcast Sky'!Q4</f>
        <v>1028.2096999999999</v>
      </c>
      <c r="R4" s="23">
        <f>'Electric lighting'!$G4+'Overcast Sky'!R4</f>
        <v>1037.1904999999999</v>
      </c>
      <c r="S4" s="23">
        <f>'Electric lighting'!$G4+'Overcast Sky'!S4</f>
        <v>892.65980000000002</v>
      </c>
      <c r="T4" s="23">
        <f>'Electric lighting'!$G4+'Overcast Sky'!T4</f>
        <v>757.60799999999995</v>
      </c>
      <c r="U4" s="23">
        <f>'Electric lighting'!$G4+'Overcast Sky'!U4</f>
        <v>656.20826999999997</v>
      </c>
      <c r="V4" s="23">
        <f>'Electric lighting'!$G4+'Overcast Sky'!V4</f>
        <v>943.04</v>
      </c>
      <c r="W4" s="23">
        <f>'Electric lighting'!$G4+'Overcast Sky'!W4</f>
        <v>854.50189999999998</v>
      </c>
      <c r="X4" s="23">
        <f>'Electric lighting'!$G4+'Overcast Sky'!X4</f>
        <v>971.12480000000005</v>
      </c>
      <c r="Y4" s="23">
        <f>'Electric lighting'!$G4+'Overcast Sky'!Y4</f>
        <v>1078.0571</v>
      </c>
      <c r="Z4" s="23">
        <f>'Electric lighting'!$G4+'Overcast Sky'!Z4</f>
        <v>1458.7267000000002</v>
      </c>
      <c r="AA4" s="23">
        <f>'Electric lighting'!$G4+'Overcast Sky'!AA4</f>
        <v>1256.4218000000001</v>
      </c>
      <c r="AB4" s="23">
        <f>'Electric lighting'!$G4+'Overcast Sky'!AB4</f>
        <v>1327.5358999999999</v>
      </c>
      <c r="AC4" s="23">
        <f>'Electric lighting'!$G4+'Overcast Sky'!AC4</f>
        <v>1236.7950000000001</v>
      </c>
      <c r="AD4" s="23">
        <f>'Electric lighting'!$G4+'Overcast Sky'!AD4</f>
        <v>1280.364</v>
      </c>
      <c r="AE4" s="23">
        <f>'Electric lighting'!$G4+'Overcast Sky'!AE4</f>
        <v>960.99360000000001</v>
      </c>
      <c r="AG4" s="3" t="s">
        <v>82</v>
      </c>
    </row>
    <row r="5" spans="1:33" x14ac:dyDescent="0.3">
      <c r="A5" s="60" t="s">
        <v>17</v>
      </c>
      <c r="B5" s="23">
        <f>'Electric lighting'!$G5+'Overcast Sky'!B5</f>
        <v>815.51703000000009</v>
      </c>
      <c r="C5" s="23">
        <f>'Electric lighting'!$G5+'Overcast Sky'!C5</f>
        <v>856.18662000000006</v>
      </c>
      <c r="D5" s="23">
        <f>'Electric lighting'!$G5+'Overcast Sky'!D5</f>
        <v>901.69848000000002</v>
      </c>
      <c r="E5" s="23">
        <f>'Electric lighting'!$G5+'Overcast Sky'!E5</f>
        <v>916.44760000000008</v>
      </c>
      <c r="F5" s="23">
        <f>'Electric lighting'!$G5+'Overcast Sky'!F5</f>
        <v>949.75369999999998</v>
      </c>
      <c r="G5" s="23">
        <f>'Electric lighting'!$G5+'Overcast Sky'!G5</f>
        <v>970.5784000000001</v>
      </c>
      <c r="H5" s="23">
        <f>'Electric lighting'!$G5+'Overcast Sky'!H5</f>
        <v>920.6246000000001</v>
      </c>
      <c r="I5" s="23">
        <f>'Electric lighting'!$G5+'Overcast Sky'!I5</f>
        <v>861.77689000000009</v>
      </c>
      <c r="J5" s="23">
        <f>'Electric lighting'!$G5+'Overcast Sky'!J5</f>
        <v>815.71663000000001</v>
      </c>
      <c r="K5" s="23">
        <f>'Electric lighting'!$G5+'Overcast Sky'!K5</f>
        <v>803.2</v>
      </c>
      <c r="L5" s="23">
        <f>'Electric lighting'!$G5+'Overcast Sky'!L5</f>
        <v>940.54020000000003</v>
      </c>
      <c r="M5" s="23">
        <f>'Electric lighting'!$G5+'Overcast Sky'!M5</f>
        <v>1079.9845</v>
      </c>
      <c r="N5" s="23">
        <f>'Electric lighting'!$G5+'Overcast Sky'!N5</f>
        <v>1117.6446000000001</v>
      </c>
      <c r="O5" s="23">
        <f>'Electric lighting'!$G5+'Overcast Sky'!O5</f>
        <v>1210.6402</v>
      </c>
      <c r="P5" s="23">
        <f>'Electric lighting'!$G5+'Overcast Sky'!P5</f>
        <v>1201.1302000000001</v>
      </c>
      <c r="Q5" s="23">
        <f>'Electric lighting'!$G5+'Overcast Sky'!Q5</f>
        <v>1221.1279</v>
      </c>
      <c r="R5" s="23">
        <f>'Electric lighting'!$G5+'Overcast Sky'!R5</f>
        <v>1114.5424</v>
      </c>
      <c r="S5" s="23">
        <f>'Electric lighting'!$G5+'Overcast Sky'!S5</f>
        <v>1050.6404</v>
      </c>
      <c r="T5" s="23">
        <f>'Electric lighting'!$G5+'Overcast Sky'!T5</f>
        <v>929.91800000000001</v>
      </c>
      <c r="U5" s="23">
        <f>'Electric lighting'!$G5+'Overcast Sky'!U5</f>
        <v>877.36452000000008</v>
      </c>
      <c r="V5" s="23">
        <f>'Electric lighting'!$G5+'Overcast Sky'!V5</f>
        <v>994.11250000000007</v>
      </c>
      <c r="W5" s="23">
        <f>'Electric lighting'!$G5+'Overcast Sky'!W5</f>
        <v>995.48850000000004</v>
      </c>
      <c r="X5" s="23">
        <f>'Electric lighting'!$G5+'Overcast Sky'!X5</f>
        <v>1342.9679000000001</v>
      </c>
      <c r="Y5" s="23">
        <f>'Electric lighting'!$G5+'Overcast Sky'!Y5</f>
        <v>1135.9367</v>
      </c>
      <c r="Z5" s="23">
        <f>'Electric lighting'!$G5+'Overcast Sky'!Z5</f>
        <v>1294.9432999999999</v>
      </c>
      <c r="AA5" s="23">
        <f>'Electric lighting'!$G5+'Overcast Sky'!AA5</f>
        <v>1348.3603000000001</v>
      </c>
      <c r="AB5" s="23">
        <f>'Electric lighting'!$G5+'Overcast Sky'!AB5</f>
        <v>1263.7638999999999</v>
      </c>
      <c r="AC5" s="23">
        <f>'Electric lighting'!$G5+'Overcast Sky'!AC5</f>
        <v>1262.7764999999999</v>
      </c>
      <c r="AD5" s="23">
        <f>'Electric lighting'!$G5+'Overcast Sky'!AD5</f>
        <v>1269.7588000000001</v>
      </c>
      <c r="AE5" s="23">
        <f>'Electric lighting'!$G5+'Overcast Sky'!AE5</f>
        <v>1023.0783</v>
      </c>
      <c r="AG5" s="3" t="s">
        <v>81</v>
      </c>
    </row>
    <row r="6" spans="1:33" x14ac:dyDescent="0.3">
      <c r="A6" s="60" t="s">
        <v>18</v>
      </c>
      <c r="B6" s="23">
        <f>'Electric lighting'!$G6+'Overcast Sky'!B6</f>
        <v>1011.488772</v>
      </c>
      <c r="C6" s="23">
        <f>'Electric lighting'!$G6+'Overcast Sky'!C6</f>
        <v>1029.8173300000001</v>
      </c>
      <c r="D6" s="23">
        <f>'Electric lighting'!$G6+'Overcast Sky'!D6</f>
        <v>1061.07143</v>
      </c>
      <c r="E6" s="23">
        <f>'Electric lighting'!$G6+'Overcast Sky'!E6</f>
        <v>1075.74488</v>
      </c>
      <c r="F6" s="23">
        <f>'Electric lighting'!$G6+'Overcast Sky'!F6</f>
        <v>1065.1156699999999</v>
      </c>
      <c r="G6" s="23">
        <f>'Electric lighting'!$G6+'Overcast Sky'!G6</f>
        <v>1082.7515000000001</v>
      </c>
      <c r="H6" s="23">
        <f>'Electric lighting'!$G6+'Overcast Sky'!H6</f>
        <v>1072.74107</v>
      </c>
      <c r="I6" s="23">
        <f>'Electric lighting'!$G6+'Overcast Sky'!I6</f>
        <v>1033.3924</v>
      </c>
      <c r="J6" s="23">
        <f>'Electric lighting'!$G6+'Overcast Sky'!J6</f>
        <v>1012.808745</v>
      </c>
      <c r="K6" s="23">
        <f>'Electric lighting'!$G6+'Overcast Sky'!K6</f>
        <v>1005</v>
      </c>
      <c r="L6" s="23">
        <f>'Electric lighting'!$G6+'Overcast Sky'!L6</f>
        <v>1088.2408700000001</v>
      </c>
      <c r="M6" s="23">
        <f>'Electric lighting'!$G6+'Overcast Sky'!M6</f>
        <v>1110.3326</v>
      </c>
      <c r="N6" s="23">
        <f>'Electric lighting'!$G6+'Overcast Sky'!N6</f>
        <v>1204.1941999999999</v>
      </c>
      <c r="O6" s="23">
        <f>'Electric lighting'!$G6+'Overcast Sky'!O6</f>
        <v>1212.3779</v>
      </c>
      <c r="P6" s="23">
        <f>'Electric lighting'!$G6+'Overcast Sky'!P6</f>
        <v>1206.4209000000001</v>
      </c>
      <c r="Q6" s="23">
        <f>'Electric lighting'!$G6+'Overcast Sky'!Q6</f>
        <v>1250.4181000000001</v>
      </c>
      <c r="R6" s="23">
        <f>'Electric lighting'!$G6+'Overcast Sky'!R6</f>
        <v>1224.921</v>
      </c>
      <c r="S6" s="23">
        <f>'Electric lighting'!$G6+'Overcast Sky'!S6</f>
        <v>1123.4875</v>
      </c>
      <c r="T6" s="23">
        <f>'Electric lighting'!$G6+'Overcast Sky'!T6</f>
        <v>1069.44508</v>
      </c>
      <c r="U6" s="23">
        <f>'Electric lighting'!$G6+'Overcast Sky'!U6</f>
        <v>1030.3322900000001</v>
      </c>
      <c r="V6" s="23">
        <f>'Electric lighting'!$G6+'Overcast Sky'!V6</f>
        <v>1093.21372</v>
      </c>
      <c r="W6" s="23">
        <f>'Electric lighting'!$G6+'Overcast Sky'!W6</f>
        <v>1265.9284</v>
      </c>
      <c r="X6" s="23">
        <f>'Electric lighting'!$G6+'Overcast Sky'!X6</f>
        <v>1249.8857</v>
      </c>
      <c r="Y6" s="23">
        <f>'Electric lighting'!$G6+'Overcast Sky'!Y6</f>
        <v>1373.1169</v>
      </c>
      <c r="Z6" s="23">
        <f>'Electric lighting'!$G6+'Overcast Sky'!Z6</f>
        <v>1418.8994</v>
      </c>
      <c r="AA6" s="23">
        <f>'Electric lighting'!$G6+'Overcast Sky'!AA6</f>
        <v>1304.4648</v>
      </c>
      <c r="AB6" s="23">
        <f>'Electric lighting'!$G6+'Overcast Sky'!AB6</f>
        <v>1456.7624000000001</v>
      </c>
      <c r="AC6" s="23">
        <f>'Electric lighting'!$G6+'Overcast Sky'!AC6</f>
        <v>1333.5612000000001</v>
      </c>
      <c r="AD6" s="23">
        <f>'Electric lighting'!$G6+'Overcast Sky'!AD6</f>
        <v>1346.8757000000001</v>
      </c>
      <c r="AE6" s="23">
        <f>'Electric lighting'!$G6+'Overcast Sky'!AE6</f>
        <v>1160.3533</v>
      </c>
    </row>
    <row r="7" spans="1:33" x14ac:dyDescent="0.3">
      <c r="A7" s="60" t="s">
        <v>19</v>
      </c>
      <c r="B7" s="23">
        <f>'Electric lighting'!$G7+'Overcast Sky'!B7</f>
        <v>917.10659899999996</v>
      </c>
      <c r="C7" s="23">
        <f>'Electric lighting'!$G7+'Overcast Sky'!C7</f>
        <v>939.10568999999998</v>
      </c>
      <c r="D7" s="23">
        <f>'Electric lighting'!$G7+'Overcast Sky'!D7</f>
        <v>964.48153000000002</v>
      </c>
      <c r="E7" s="23">
        <f>'Electric lighting'!$G7+'Overcast Sky'!E7</f>
        <v>956.50509</v>
      </c>
      <c r="F7" s="23">
        <f>'Electric lighting'!$G7+'Overcast Sky'!F7</f>
        <v>979.96310999999992</v>
      </c>
      <c r="G7" s="23">
        <f>'Electric lighting'!$G7+'Overcast Sky'!G7</f>
        <v>956.30954999999994</v>
      </c>
      <c r="H7" s="23">
        <f>'Electric lighting'!$G7+'Overcast Sky'!H7</f>
        <v>979.51542999999992</v>
      </c>
      <c r="I7" s="23">
        <f>'Electric lighting'!$G7+'Overcast Sky'!I7</f>
        <v>942.23222999999996</v>
      </c>
      <c r="J7" s="23">
        <f>'Electric lighting'!$G7+'Overcast Sky'!J7</f>
        <v>915.74003600000003</v>
      </c>
      <c r="K7" s="23">
        <f>'Electric lighting'!$G7+'Overcast Sky'!K7</f>
        <v>911.9</v>
      </c>
      <c r="L7" s="23">
        <f>'Electric lighting'!$G7+'Overcast Sky'!L7</f>
        <v>967.30845999999997</v>
      </c>
      <c r="M7" s="23">
        <f>'Electric lighting'!$G7+'Overcast Sky'!M7</f>
        <v>992.11303999999996</v>
      </c>
      <c r="N7" s="23">
        <f>'Electric lighting'!$G7+'Overcast Sky'!N7</f>
        <v>1047.7347</v>
      </c>
      <c r="O7" s="23">
        <f>'Electric lighting'!$G7+'Overcast Sky'!O7</f>
        <v>1062.8854999999999</v>
      </c>
      <c r="P7" s="23">
        <f>'Electric lighting'!$G7+'Overcast Sky'!P7</f>
        <v>1059.0626999999999</v>
      </c>
      <c r="Q7" s="23">
        <f>'Electric lighting'!$G7+'Overcast Sky'!Q7</f>
        <v>1077.0074999999999</v>
      </c>
      <c r="R7" s="23">
        <f>'Electric lighting'!$G7+'Overcast Sky'!R7</f>
        <v>1017.3217</v>
      </c>
      <c r="S7" s="23">
        <f>'Electric lighting'!$G7+'Overcast Sky'!S7</f>
        <v>1023.7506999999999</v>
      </c>
      <c r="T7" s="23">
        <f>'Electric lighting'!$G7+'Overcast Sky'!T7</f>
        <v>981.85997999999995</v>
      </c>
      <c r="U7" s="23">
        <f>'Electric lighting'!$G7+'Overcast Sky'!U7</f>
        <v>940.24360000000001</v>
      </c>
      <c r="V7" s="23">
        <f>'Electric lighting'!$G7+'Overcast Sky'!V7</f>
        <v>1013.5769</v>
      </c>
      <c r="W7" s="23">
        <f>'Electric lighting'!$G7+'Overcast Sky'!W7</f>
        <v>1053.9706000000001</v>
      </c>
      <c r="X7" s="23">
        <f>'Electric lighting'!$G7+'Overcast Sky'!X7</f>
        <v>1161.9252999999999</v>
      </c>
      <c r="Y7" s="23">
        <f>'Electric lighting'!$G7+'Overcast Sky'!Y7</f>
        <v>1149.1366</v>
      </c>
      <c r="Z7" s="23">
        <f>'Electric lighting'!$G7+'Overcast Sky'!Z7</f>
        <v>1187.1003000000001</v>
      </c>
      <c r="AA7" s="23">
        <f>'Electric lighting'!$G7+'Overcast Sky'!AA7</f>
        <v>1111.7223999999999</v>
      </c>
      <c r="AB7" s="23">
        <f>'Electric lighting'!$G7+'Overcast Sky'!AB7</f>
        <v>1167.1604</v>
      </c>
      <c r="AC7" s="23">
        <f>'Electric lighting'!$G7+'Overcast Sky'!AC7</f>
        <v>1169.2693999999999</v>
      </c>
      <c r="AD7" s="23">
        <f>'Electric lighting'!$G7+'Overcast Sky'!AD7</f>
        <v>1091.1623999999999</v>
      </c>
      <c r="AE7" s="23">
        <f>'Electric lighting'!$G7+'Overcast Sky'!AE7</f>
        <v>1044.895</v>
      </c>
    </row>
    <row r="8" spans="1:33" x14ac:dyDescent="0.3">
      <c r="A8" s="60" t="s">
        <v>20</v>
      </c>
      <c r="B8" s="23">
        <f>'Electric lighting'!$G8+'Overcast Sky'!B8</f>
        <v>715.314571</v>
      </c>
      <c r="C8" s="23">
        <f>'Electric lighting'!$G8+'Overcast Sky'!C8</f>
        <v>732.38649000000009</v>
      </c>
      <c r="D8" s="23">
        <f>'Electric lighting'!$G8+'Overcast Sky'!D8</f>
        <v>755.07749000000001</v>
      </c>
      <c r="E8" s="23">
        <f>'Electric lighting'!$G8+'Overcast Sky'!E8</f>
        <v>750.82173</v>
      </c>
      <c r="F8" s="23">
        <f>'Electric lighting'!$G8+'Overcast Sky'!F8</f>
        <v>765.14075000000003</v>
      </c>
      <c r="G8" s="23">
        <f>'Electric lighting'!$G8+'Overcast Sky'!G8</f>
        <v>761.24257</v>
      </c>
      <c r="H8" s="23">
        <f>'Electric lighting'!$G8+'Overcast Sky'!H8</f>
        <v>753.35985000000005</v>
      </c>
      <c r="I8" s="23">
        <f>'Electric lighting'!$G8+'Overcast Sky'!I8</f>
        <v>733.83279000000005</v>
      </c>
      <c r="J8" s="23">
        <f>'Electric lighting'!$G8+'Overcast Sky'!J8</f>
        <v>715.01883500000008</v>
      </c>
      <c r="K8" s="23">
        <f>'Electric lighting'!$G8+'Overcast Sky'!K8</f>
        <v>710.2</v>
      </c>
      <c r="L8" s="23">
        <f>'Electric lighting'!$G8+'Overcast Sky'!L8</f>
        <v>779.11855000000003</v>
      </c>
      <c r="M8" s="23">
        <f>'Electric lighting'!$G8+'Overcast Sky'!M8</f>
        <v>817.56370000000004</v>
      </c>
      <c r="N8" s="23">
        <f>'Electric lighting'!$G8+'Overcast Sky'!N8</f>
        <v>805.28421000000003</v>
      </c>
      <c r="O8" s="23">
        <f>'Electric lighting'!$G8+'Overcast Sky'!O8</f>
        <v>840.14290000000005</v>
      </c>
      <c r="P8" s="23">
        <f>'Electric lighting'!$G8+'Overcast Sky'!P8</f>
        <v>833.52980000000002</v>
      </c>
      <c r="Q8" s="23">
        <f>'Electric lighting'!$G8+'Overcast Sky'!Q8</f>
        <v>893.66740000000004</v>
      </c>
      <c r="R8" s="23">
        <f>'Electric lighting'!$G8+'Overcast Sky'!R8</f>
        <v>822.75630000000001</v>
      </c>
      <c r="S8" s="23">
        <f>'Electric lighting'!$G8+'Overcast Sky'!S8</f>
        <v>833.24650000000008</v>
      </c>
      <c r="T8" s="23">
        <f>'Electric lighting'!$G8+'Overcast Sky'!T8</f>
        <v>786.26114000000007</v>
      </c>
      <c r="U8" s="23">
        <f>'Electric lighting'!$G8+'Overcast Sky'!U8</f>
        <v>723.53060000000005</v>
      </c>
      <c r="V8" s="23">
        <f>'Electric lighting'!$G8+'Overcast Sky'!V8</f>
        <v>786.6740400000001</v>
      </c>
      <c r="W8" s="23">
        <f>'Electric lighting'!$G8+'Overcast Sky'!W8</f>
        <v>819.99</v>
      </c>
      <c r="X8" s="23">
        <f>'Electric lighting'!$G8+'Overcast Sky'!X8</f>
        <v>896.60800000000006</v>
      </c>
      <c r="Y8" s="23">
        <f>'Electric lighting'!$G8+'Overcast Sky'!Y8</f>
        <v>961.90520000000004</v>
      </c>
      <c r="Z8" s="23">
        <f>'Electric lighting'!$G8+'Overcast Sky'!Z8</f>
        <v>974.58290000000011</v>
      </c>
      <c r="AA8" s="23">
        <f>'Electric lighting'!$G8+'Overcast Sky'!AA8</f>
        <v>912.60800000000006</v>
      </c>
      <c r="AB8" s="23">
        <f>'Electric lighting'!$G8+'Overcast Sky'!AB8</f>
        <v>906.50650000000007</v>
      </c>
      <c r="AC8" s="23">
        <f>'Electric lighting'!$G8+'Overcast Sky'!AC8</f>
        <v>951.43740000000003</v>
      </c>
      <c r="AD8" s="23">
        <f>'Electric lighting'!$G8+'Overcast Sky'!AD8</f>
        <v>904.37260000000003</v>
      </c>
      <c r="AE8" s="23">
        <f>'Electric lighting'!$G8+'Overcast Sky'!AE8</f>
        <v>832.14420000000007</v>
      </c>
    </row>
    <row r="9" spans="1:33" x14ac:dyDescent="0.3">
      <c r="A9" s="60" t="s">
        <v>21</v>
      </c>
      <c r="B9" s="23">
        <f>'Electric lighting'!$G9+'Overcast Sky'!B9</f>
        <v>550.746309</v>
      </c>
      <c r="C9" s="23">
        <f>'Electric lighting'!$G9+'Overcast Sky'!C9</f>
        <v>572.55500999999992</v>
      </c>
      <c r="D9" s="23">
        <f>'Electric lighting'!$G9+'Overcast Sky'!D9</f>
        <v>577.93448000000001</v>
      </c>
      <c r="E9" s="23">
        <f>'Electric lighting'!$G9+'Overcast Sky'!E9</f>
        <v>625.95237999999995</v>
      </c>
      <c r="F9" s="23">
        <f>'Electric lighting'!$G9+'Overcast Sky'!F9</f>
        <v>620.95103999999992</v>
      </c>
      <c r="G9" s="23">
        <f>'Electric lighting'!$G9+'Overcast Sky'!G9</f>
        <v>588.42764999999997</v>
      </c>
      <c r="H9" s="23">
        <f>'Electric lighting'!$G9+'Overcast Sky'!H9</f>
        <v>590.26493999999991</v>
      </c>
      <c r="I9" s="23">
        <f>'Electric lighting'!$G9+'Overcast Sky'!I9</f>
        <v>568.37352999999996</v>
      </c>
      <c r="J9" s="23">
        <f>'Electric lighting'!$G9+'Overcast Sky'!J9</f>
        <v>552.51451299999997</v>
      </c>
      <c r="K9" s="23">
        <f>'Electric lighting'!$G9+'Overcast Sky'!K9</f>
        <v>546.79999999999995</v>
      </c>
      <c r="L9" s="23">
        <f>'Electric lighting'!$G9+'Overcast Sky'!L9</f>
        <v>607.48714999999993</v>
      </c>
      <c r="M9" s="23">
        <f>'Electric lighting'!$G9+'Overcast Sky'!M9</f>
        <v>624.34748999999999</v>
      </c>
      <c r="N9" s="23">
        <f>'Electric lighting'!$G9+'Overcast Sky'!N9</f>
        <v>703.11299999999994</v>
      </c>
      <c r="O9" s="23">
        <f>'Electric lighting'!$G9+'Overcast Sky'!O9</f>
        <v>689.32459999999992</v>
      </c>
      <c r="P9" s="23">
        <f>'Electric lighting'!$G9+'Overcast Sky'!P9</f>
        <v>768.68259999999998</v>
      </c>
      <c r="Q9" s="23">
        <f>'Electric lighting'!$G9+'Overcast Sky'!Q9</f>
        <v>698.62849999999992</v>
      </c>
      <c r="R9" s="23">
        <f>'Electric lighting'!$G9+'Overcast Sky'!R9</f>
        <v>823.80510000000004</v>
      </c>
      <c r="S9" s="23">
        <f>'Electric lighting'!$G9+'Overcast Sky'!S9</f>
        <v>663.28179999999998</v>
      </c>
      <c r="T9" s="23">
        <f>'Electric lighting'!$G9+'Overcast Sky'!T9</f>
        <v>595.93207999999993</v>
      </c>
      <c r="U9" s="23">
        <f>'Electric lighting'!$G9+'Overcast Sky'!U9</f>
        <v>570.5402499999999</v>
      </c>
      <c r="V9" s="23">
        <f>'Electric lighting'!$G9+'Overcast Sky'!V9</f>
        <v>606.01348999999993</v>
      </c>
      <c r="W9" s="23">
        <f>'Electric lighting'!$G9+'Overcast Sky'!W9</f>
        <v>671.15549999999996</v>
      </c>
      <c r="X9" s="23">
        <f>'Electric lighting'!$G9+'Overcast Sky'!X9</f>
        <v>717.16759999999999</v>
      </c>
      <c r="Y9" s="23">
        <f>'Electric lighting'!$G9+'Overcast Sky'!Y9</f>
        <v>786.08249999999998</v>
      </c>
      <c r="Z9" s="23">
        <f>'Electric lighting'!$G9+'Overcast Sky'!Z9</f>
        <v>837.86189999999988</v>
      </c>
      <c r="AA9" s="23">
        <f>'Electric lighting'!$G9+'Overcast Sky'!AA9</f>
        <v>867.58019999999988</v>
      </c>
      <c r="AB9" s="23">
        <f>'Electric lighting'!$G9+'Overcast Sky'!AB9</f>
        <v>746.29649999999992</v>
      </c>
      <c r="AC9" s="23">
        <f>'Electric lighting'!$G9+'Overcast Sky'!AC9</f>
        <v>753.69949999999994</v>
      </c>
      <c r="AD9" s="23">
        <f>'Electric lighting'!$G9+'Overcast Sky'!AD9</f>
        <v>799.97059999999999</v>
      </c>
      <c r="AE9" s="23">
        <f>'Electric lighting'!$G9+'Overcast Sky'!AE9</f>
        <v>674.63869999999997</v>
      </c>
    </row>
    <row r="10" spans="1:33" x14ac:dyDescent="0.3">
      <c r="A10" s="60" t="s">
        <v>22</v>
      </c>
      <c r="B10" s="23">
        <f>'Electric lighting'!$G10+'Overcast Sky'!B10</f>
        <v>549.82907</v>
      </c>
      <c r="C10" s="23">
        <f>'Electric lighting'!$G10+'Overcast Sky'!C10</f>
        <v>698.05129999999997</v>
      </c>
      <c r="D10" s="23">
        <f>'Electric lighting'!$G10+'Overcast Sky'!D10</f>
        <v>903.06179999999995</v>
      </c>
      <c r="E10" s="23">
        <f>'Electric lighting'!$G10+'Overcast Sky'!E10</f>
        <v>1111.6608000000001</v>
      </c>
      <c r="F10" s="23">
        <f>'Electric lighting'!$G10+'Overcast Sky'!F10</f>
        <v>1068.2201</v>
      </c>
      <c r="G10" s="23">
        <f>'Electric lighting'!$G10+'Overcast Sky'!G10</f>
        <v>1032.1237999999998</v>
      </c>
      <c r="H10" s="23">
        <f>'Electric lighting'!$G10+'Overcast Sky'!H10</f>
        <v>931.75929999999994</v>
      </c>
      <c r="I10" s="23">
        <f>'Electric lighting'!$G10+'Overcast Sky'!I10</f>
        <v>772.49879999999996</v>
      </c>
      <c r="J10" s="23">
        <f>'Electric lighting'!$G10+'Overcast Sky'!J10</f>
        <v>551.45776999999998</v>
      </c>
      <c r="K10" s="23">
        <f>'Electric lighting'!$G10+'Overcast Sky'!K10</f>
        <v>505.9</v>
      </c>
      <c r="L10" s="23">
        <f>'Electric lighting'!$G10+'Overcast Sky'!L10</f>
        <v>919.10950000000003</v>
      </c>
      <c r="M10" s="23">
        <f>'Electric lighting'!$G10+'Overcast Sky'!M10</f>
        <v>1461.8444999999999</v>
      </c>
      <c r="N10" s="23">
        <f>'Electric lighting'!$G10+'Overcast Sky'!N10</f>
        <v>1721.8119999999999</v>
      </c>
      <c r="O10" s="23">
        <f>'Electric lighting'!$G10+'Overcast Sky'!O10</f>
        <v>2002.0520000000001</v>
      </c>
      <c r="P10" s="23">
        <f>'Electric lighting'!$G10+'Overcast Sky'!P10</f>
        <v>2115.386</v>
      </c>
      <c r="Q10" s="23">
        <f>'Electric lighting'!$G10+'Overcast Sky'!Q10</f>
        <v>1908.221</v>
      </c>
      <c r="R10" s="23">
        <f>'Electric lighting'!$G10+'Overcast Sky'!R10</f>
        <v>1680.9409999999998</v>
      </c>
      <c r="S10" s="23">
        <f>'Electric lighting'!$G10+'Overcast Sky'!S10</f>
        <v>1266.1129999999998</v>
      </c>
      <c r="T10" s="23">
        <f>'Electric lighting'!$G10+'Overcast Sky'!T10</f>
        <v>1122.9416999999999</v>
      </c>
      <c r="U10" s="23">
        <f>'Electric lighting'!$G10+'Overcast Sky'!U10</f>
        <v>845.43129999999996</v>
      </c>
      <c r="V10" s="23">
        <f>'Electric lighting'!$G10+'Overcast Sky'!V10</f>
        <v>1465.8235999999999</v>
      </c>
      <c r="W10" s="23">
        <f>'Electric lighting'!$G10+'Overcast Sky'!W10</f>
        <v>1527.4209999999998</v>
      </c>
      <c r="X10" s="23">
        <f>'Electric lighting'!$G10+'Overcast Sky'!X10</f>
        <v>2038.683</v>
      </c>
      <c r="Y10" s="23">
        <f>'Electric lighting'!$G10+'Overcast Sky'!Y10</f>
        <v>2087.5210000000002</v>
      </c>
      <c r="Z10" s="23">
        <f>'Electric lighting'!$G10+'Overcast Sky'!Z10</f>
        <v>2957.5540000000001</v>
      </c>
      <c r="AA10" s="23">
        <f>'Electric lighting'!$G10+'Overcast Sky'!AA10</f>
        <v>2551.5160000000001</v>
      </c>
      <c r="AB10" s="23">
        <f>'Electric lighting'!$G10+'Overcast Sky'!AB10</f>
        <v>3591.6489999999999</v>
      </c>
      <c r="AC10" s="23">
        <f>'Electric lighting'!$G10+'Overcast Sky'!AC10</f>
        <v>2770.143</v>
      </c>
      <c r="AD10" s="23">
        <f>'Electric lighting'!$G10+'Overcast Sky'!AD10</f>
        <v>2611.4340000000002</v>
      </c>
      <c r="AE10" s="23">
        <f>'Electric lighting'!$G10+'Overcast Sky'!AE10</f>
        <v>1594.1100000000001</v>
      </c>
    </row>
    <row r="11" spans="1:33" x14ac:dyDescent="0.3">
      <c r="A11" s="60" t="s">
        <v>23</v>
      </c>
      <c r="B11" s="23">
        <f>'Electric lighting'!$G11+'Overcast Sky'!B11</f>
        <v>812.84859999999992</v>
      </c>
      <c r="C11" s="23">
        <f>'Electric lighting'!$G11+'Overcast Sky'!C11</f>
        <v>892.82482999999991</v>
      </c>
      <c r="D11" s="23">
        <f>'Electric lighting'!$G11+'Overcast Sky'!D11</f>
        <v>896.33049999999992</v>
      </c>
      <c r="E11" s="23">
        <f>'Electric lighting'!$G11+'Overcast Sky'!E11</f>
        <v>931.8599999999999</v>
      </c>
      <c r="F11" s="23">
        <f>'Electric lighting'!$G11+'Overcast Sky'!F11</f>
        <v>1059.5553</v>
      </c>
      <c r="G11" s="23">
        <f>'Electric lighting'!$G11+'Overcast Sky'!G11</f>
        <v>978.61629999999991</v>
      </c>
      <c r="H11" s="23">
        <f>'Electric lighting'!$G11+'Overcast Sky'!H11</f>
        <v>951.72809999999993</v>
      </c>
      <c r="I11" s="23">
        <f>'Electric lighting'!$G11+'Overcast Sky'!I11</f>
        <v>890.39360999999997</v>
      </c>
      <c r="J11" s="23">
        <f>'Electric lighting'!$G11+'Overcast Sky'!J11</f>
        <v>809.02817999999991</v>
      </c>
      <c r="K11" s="23">
        <f>'Electric lighting'!$G11+'Overcast Sky'!K11</f>
        <v>794.8</v>
      </c>
      <c r="L11" s="23">
        <f>'Electric lighting'!$G11+'Overcast Sky'!L11</f>
        <v>1007.2189999999999</v>
      </c>
      <c r="M11" s="23">
        <f>'Electric lighting'!$G11+'Overcast Sky'!M11</f>
        <v>1215.3638000000001</v>
      </c>
      <c r="N11" s="23">
        <f>'Electric lighting'!$G11+'Overcast Sky'!N11</f>
        <v>1147.3163999999999</v>
      </c>
      <c r="O11" s="23">
        <f>'Electric lighting'!$G11+'Overcast Sky'!O11</f>
        <v>1366.4157</v>
      </c>
      <c r="P11" s="23">
        <f>'Electric lighting'!$G11+'Overcast Sky'!P11</f>
        <v>1532.5252999999998</v>
      </c>
      <c r="Q11" s="23">
        <f>'Electric lighting'!$G11+'Overcast Sky'!Q11</f>
        <v>1197.26</v>
      </c>
      <c r="R11" s="23">
        <f>'Electric lighting'!$G11+'Overcast Sky'!R11</f>
        <v>1347.4339</v>
      </c>
      <c r="S11" s="23">
        <f>'Electric lighting'!$G11+'Overcast Sky'!S11</f>
        <v>1285.0205999999998</v>
      </c>
      <c r="T11" s="23">
        <f>'Electric lighting'!$G11+'Overcast Sky'!T11</f>
        <v>986.2811999999999</v>
      </c>
      <c r="U11" s="23">
        <f>'Electric lighting'!$G11+'Overcast Sky'!U11</f>
        <v>911.32509999999991</v>
      </c>
      <c r="V11" s="23">
        <f>'Electric lighting'!$G11+'Overcast Sky'!V11</f>
        <v>1110.5342000000001</v>
      </c>
      <c r="W11" s="23">
        <f>'Electric lighting'!$G11+'Overcast Sky'!W11</f>
        <v>1231.4477999999999</v>
      </c>
      <c r="X11" s="23">
        <f>'Electric lighting'!$G11+'Overcast Sky'!X11</f>
        <v>1332.9872</v>
      </c>
      <c r="Y11" s="23">
        <f>'Electric lighting'!$G11+'Overcast Sky'!Y11</f>
        <v>1769.1361999999999</v>
      </c>
      <c r="Z11" s="23">
        <f>'Electric lighting'!$G11+'Overcast Sky'!Z11</f>
        <v>1576.9304</v>
      </c>
      <c r="AA11" s="23">
        <f>'Electric lighting'!$G11+'Overcast Sky'!AA11</f>
        <v>1706.7012</v>
      </c>
      <c r="AB11" s="23">
        <f>'Electric lighting'!$G11+'Overcast Sky'!AB11</f>
        <v>1988.702</v>
      </c>
      <c r="AC11" s="23">
        <f>'Electric lighting'!$G11+'Overcast Sky'!AC11</f>
        <v>1336.3836999999999</v>
      </c>
      <c r="AD11" s="23">
        <f>'Electric lighting'!$G11+'Overcast Sky'!AD11</f>
        <v>1518.5675000000001</v>
      </c>
      <c r="AE11" s="23">
        <f>'Electric lighting'!$G11+'Overcast Sky'!AE11</f>
        <v>1300.7667999999999</v>
      </c>
    </row>
    <row r="12" spans="1:33" x14ac:dyDescent="0.3">
      <c r="A12" s="60" t="s">
        <v>24</v>
      </c>
      <c r="B12" s="23">
        <f>'Electric lighting'!$G12+'Overcast Sky'!B12</f>
        <v>1123.183599</v>
      </c>
      <c r="C12" s="23">
        <f>'Electric lighting'!$G12+'Overcast Sky'!C12</f>
        <v>1157.0764999999999</v>
      </c>
      <c r="D12" s="23">
        <f>'Electric lighting'!$G12+'Overcast Sky'!D12</f>
        <v>1184.93649</v>
      </c>
      <c r="E12" s="23">
        <f>'Electric lighting'!$G12+'Overcast Sky'!E12</f>
        <v>1231.2054000000001</v>
      </c>
      <c r="F12" s="23">
        <f>'Electric lighting'!$G12+'Overcast Sky'!F12</f>
        <v>1258.9619</v>
      </c>
      <c r="G12" s="23">
        <f>'Electric lighting'!$G12+'Overcast Sky'!G12</f>
        <v>1223.6422</v>
      </c>
      <c r="H12" s="23">
        <f>'Electric lighting'!$G12+'Overcast Sky'!H12</f>
        <v>1210.37348</v>
      </c>
      <c r="I12" s="23">
        <f>'Electric lighting'!$G12+'Overcast Sky'!I12</f>
        <v>1163.87293</v>
      </c>
      <c r="J12" s="23">
        <f>'Electric lighting'!$G12+'Overcast Sky'!J12</f>
        <v>1122.6576689999999</v>
      </c>
      <c r="K12" s="23">
        <f>'Electric lighting'!$G12+'Overcast Sky'!K12</f>
        <v>1114</v>
      </c>
      <c r="L12" s="23">
        <f>'Electric lighting'!$G12+'Overcast Sky'!L12</f>
        <v>1241.5308</v>
      </c>
      <c r="M12" s="23">
        <f>'Electric lighting'!$G12+'Overcast Sky'!M12</f>
        <v>1329.8883000000001</v>
      </c>
      <c r="N12" s="23">
        <f>'Electric lighting'!$G12+'Overcast Sky'!N12</f>
        <v>1376.2512999999999</v>
      </c>
      <c r="O12" s="23">
        <f>'Electric lighting'!$G12+'Overcast Sky'!O12</f>
        <v>1345.2399</v>
      </c>
      <c r="P12" s="23">
        <f>'Electric lighting'!$G12+'Overcast Sky'!P12</f>
        <v>1396.8582999999999</v>
      </c>
      <c r="Q12" s="23">
        <f>'Electric lighting'!$G12+'Overcast Sky'!Q12</f>
        <v>1354.4739</v>
      </c>
      <c r="R12" s="23">
        <f>'Electric lighting'!$G12+'Overcast Sky'!R12</f>
        <v>1378.1487</v>
      </c>
      <c r="S12" s="23">
        <f>'Electric lighting'!$G12+'Overcast Sky'!S12</f>
        <v>1328.2538</v>
      </c>
      <c r="T12" s="23">
        <f>'Electric lighting'!$G12+'Overcast Sky'!T12</f>
        <v>1235.875</v>
      </c>
      <c r="U12" s="23">
        <f>'Electric lighting'!$G12+'Overcast Sky'!U12</f>
        <v>1162.93968</v>
      </c>
      <c r="V12" s="23">
        <f>'Electric lighting'!$G12+'Overcast Sky'!V12</f>
        <v>1258.8586</v>
      </c>
      <c r="W12" s="23">
        <f>'Electric lighting'!$G12+'Overcast Sky'!W12</f>
        <v>1398.2806</v>
      </c>
      <c r="X12" s="23">
        <f>'Electric lighting'!$G12+'Overcast Sky'!X12</f>
        <v>1499.8555000000001</v>
      </c>
      <c r="Y12" s="23">
        <f>'Electric lighting'!$G12+'Overcast Sky'!Y12</f>
        <v>1641.7954999999999</v>
      </c>
      <c r="Z12" s="23">
        <f>'Electric lighting'!$G12+'Overcast Sky'!Z12</f>
        <v>1910.4398000000001</v>
      </c>
      <c r="AA12" s="23">
        <f>'Electric lighting'!$G12+'Overcast Sky'!AA12</f>
        <v>1676.0723</v>
      </c>
      <c r="AB12" s="23">
        <f>'Electric lighting'!$G12+'Overcast Sky'!AB12</f>
        <v>1647.0149999999999</v>
      </c>
      <c r="AC12" s="23">
        <f>'Electric lighting'!$G12+'Overcast Sky'!AC12</f>
        <v>1518.7087000000001</v>
      </c>
      <c r="AD12" s="23">
        <f>'Electric lighting'!$G12+'Overcast Sky'!AD12</f>
        <v>1505.9261999999999</v>
      </c>
      <c r="AE12" s="23">
        <f>'Electric lighting'!$G12+'Overcast Sky'!AE12</f>
        <v>1339.6919</v>
      </c>
    </row>
    <row r="13" spans="1:33" x14ac:dyDescent="0.3">
      <c r="A13" s="60" t="s">
        <v>25</v>
      </c>
      <c r="B13" s="23">
        <f>'Electric lighting'!$G13+'Overcast Sky'!B13</f>
        <v>1354.5127050000001</v>
      </c>
      <c r="C13" s="23">
        <f>'Electric lighting'!$G13+'Overcast Sky'!C13</f>
        <v>1368.9472900000001</v>
      </c>
      <c r="D13" s="23">
        <f>'Electric lighting'!$G13+'Overcast Sky'!D13</f>
        <v>1389.1701</v>
      </c>
      <c r="E13" s="23">
        <f>'Electric lighting'!$G13+'Overcast Sky'!E13</f>
        <v>1415.7059200000001</v>
      </c>
      <c r="F13" s="23">
        <f>'Electric lighting'!$G13+'Overcast Sky'!F13</f>
        <v>1429.42992</v>
      </c>
      <c r="G13" s="23">
        <f>'Electric lighting'!$G13+'Overcast Sky'!G13</f>
        <v>1406.09644</v>
      </c>
      <c r="H13" s="23">
        <f>'Electric lighting'!$G13+'Overcast Sky'!H13</f>
        <v>1392.19749</v>
      </c>
      <c r="I13" s="23">
        <f>'Electric lighting'!$G13+'Overcast Sky'!I13</f>
        <v>1378.7541000000001</v>
      </c>
      <c r="J13" s="23">
        <f>'Electric lighting'!$G13+'Overcast Sky'!J13</f>
        <v>1354.1321800000001</v>
      </c>
      <c r="K13" s="23">
        <f>'Electric lighting'!$G13+'Overcast Sky'!K13</f>
        <v>1349</v>
      </c>
      <c r="L13" s="23">
        <f>'Electric lighting'!$G13+'Overcast Sky'!L13</f>
        <v>1416.1310699999999</v>
      </c>
      <c r="M13" s="23">
        <f>'Electric lighting'!$G13+'Overcast Sky'!M13</f>
        <v>1431.91211</v>
      </c>
      <c r="N13" s="23">
        <f>'Electric lighting'!$G13+'Overcast Sky'!N13</f>
        <v>1482.0165999999999</v>
      </c>
      <c r="O13" s="23">
        <f>'Electric lighting'!$G13+'Overcast Sky'!O13</f>
        <v>1601.8571999999999</v>
      </c>
      <c r="P13" s="23">
        <f>'Electric lighting'!$G13+'Overcast Sky'!P13</f>
        <v>1509.4801</v>
      </c>
      <c r="Q13" s="23">
        <f>'Electric lighting'!$G13+'Overcast Sky'!Q13</f>
        <v>1573.453</v>
      </c>
      <c r="R13" s="23">
        <f>'Electric lighting'!$G13+'Overcast Sky'!R13</f>
        <v>1483.6883</v>
      </c>
      <c r="S13" s="23">
        <f>'Electric lighting'!$G13+'Overcast Sky'!S13</f>
        <v>1447.8433600000001</v>
      </c>
      <c r="T13" s="23">
        <f>'Electric lighting'!$G13+'Overcast Sky'!T13</f>
        <v>1443.31295</v>
      </c>
      <c r="U13" s="23">
        <f>'Electric lighting'!$G13+'Overcast Sky'!U13</f>
        <v>1389.5394699999999</v>
      </c>
      <c r="V13" s="23">
        <f>'Electric lighting'!$G13+'Overcast Sky'!V13</f>
        <v>1436.51622</v>
      </c>
      <c r="W13" s="23">
        <f>'Electric lighting'!$G13+'Overcast Sky'!W13</f>
        <v>1512.8434</v>
      </c>
      <c r="X13" s="23">
        <f>'Electric lighting'!$G13+'Overcast Sky'!X13</f>
        <v>1592.1725000000001</v>
      </c>
      <c r="Y13" s="23">
        <f>'Electric lighting'!$G13+'Overcast Sky'!Y13</f>
        <v>1521.9921999999999</v>
      </c>
      <c r="Z13" s="23">
        <f>'Electric lighting'!$G13+'Overcast Sky'!Z13</f>
        <v>1607.6913999999999</v>
      </c>
      <c r="AA13" s="23">
        <f>'Electric lighting'!$G13+'Overcast Sky'!AA13</f>
        <v>1747.8793000000001</v>
      </c>
      <c r="AB13" s="23">
        <f>'Electric lighting'!$G13+'Overcast Sky'!AB13</f>
        <v>1662.3588999999999</v>
      </c>
      <c r="AC13" s="23">
        <f>'Electric lighting'!$G13+'Overcast Sky'!AC13</f>
        <v>1687.4198000000001</v>
      </c>
      <c r="AD13" s="23">
        <f>'Electric lighting'!$G13+'Overcast Sky'!AD13</f>
        <v>1705.8262</v>
      </c>
      <c r="AE13" s="23">
        <f>'Electric lighting'!$G13+'Overcast Sky'!AE13</f>
        <v>1535.3764000000001</v>
      </c>
    </row>
    <row r="14" spans="1:33" x14ac:dyDescent="0.3">
      <c r="A14" s="60" t="s">
        <v>26</v>
      </c>
      <c r="B14" s="23">
        <f>'Electric lighting'!$G14+'Overcast Sky'!B14</f>
        <v>1215.889177</v>
      </c>
      <c r="C14" s="23">
        <f>'Electric lighting'!$G14+'Overcast Sky'!C14</f>
        <v>1235.6568</v>
      </c>
      <c r="D14" s="23">
        <f>'Electric lighting'!$G14+'Overcast Sky'!D14</f>
        <v>1254.6494700000001</v>
      </c>
      <c r="E14" s="23">
        <f>'Electric lighting'!$G14+'Overcast Sky'!E14</f>
        <v>1260.6187600000001</v>
      </c>
      <c r="F14" s="23">
        <f>'Electric lighting'!$G14+'Overcast Sky'!F14</f>
        <v>1269.68958</v>
      </c>
      <c r="G14" s="23">
        <f>'Electric lighting'!$G14+'Overcast Sky'!G14</f>
        <v>1275.3438000000001</v>
      </c>
      <c r="H14" s="23">
        <f>'Electric lighting'!$G14+'Overcast Sky'!H14</f>
        <v>1264.56692</v>
      </c>
      <c r="I14" s="23">
        <f>'Electric lighting'!$G14+'Overcast Sky'!I14</f>
        <v>1234.7190700000001</v>
      </c>
      <c r="J14" s="23">
        <f>'Electric lighting'!$G14+'Overcast Sky'!J14</f>
        <v>1214.7372049999999</v>
      </c>
      <c r="K14" s="23">
        <f>'Electric lighting'!$G14+'Overcast Sky'!K14</f>
        <v>1210</v>
      </c>
      <c r="L14" s="23">
        <f>'Electric lighting'!$G14+'Overcast Sky'!L14</f>
        <v>1274.6880699999999</v>
      </c>
      <c r="M14" s="23">
        <f>'Electric lighting'!$G14+'Overcast Sky'!M14</f>
        <v>1372.6017999999999</v>
      </c>
      <c r="N14" s="23">
        <f>'Electric lighting'!$G14+'Overcast Sky'!N14</f>
        <v>1341.2755</v>
      </c>
      <c r="O14" s="23">
        <f>'Electric lighting'!$G14+'Overcast Sky'!O14</f>
        <v>1371.6255000000001</v>
      </c>
      <c r="P14" s="23">
        <f>'Electric lighting'!$G14+'Overcast Sky'!P14</f>
        <v>1410.35</v>
      </c>
      <c r="Q14" s="23">
        <f>'Electric lighting'!$G14+'Overcast Sky'!Q14</f>
        <v>1367.0307</v>
      </c>
      <c r="R14" s="23">
        <f>'Electric lighting'!$G14+'Overcast Sky'!R14</f>
        <v>1342.6570999999999</v>
      </c>
      <c r="S14" s="23">
        <f>'Electric lighting'!$G14+'Overcast Sky'!S14</f>
        <v>1324.5979</v>
      </c>
      <c r="T14" s="23">
        <f>'Electric lighting'!$G14+'Overcast Sky'!T14</f>
        <v>1262.60258</v>
      </c>
      <c r="U14" s="23">
        <f>'Electric lighting'!$G14+'Overcast Sky'!U14</f>
        <v>1237.1287400000001</v>
      </c>
      <c r="V14" s="23">
        <f>'Electric lighting'!$G14+'Overcast Sky'!V14</f>
        <v>1297.2392299999999</v>
      </c>
      <c r="W14" s="23">
        <f>'Electric lighting'!$G14+'Overcast Sky'!W14</f>
        <v>1356.1693</v>
      </c>
      <c r="X14" s="23">
        <f>'Electric lighting'!$G14+'Overcast Sky'!X14</f>
        <v>1365.1352999999999</v>
      </c>
      <c r="Y14" s="23">
        <f>'Electric lighting'!$G14+'Overcast Sky'!Y14</f>
        <v>1426.4265</v>
      </c>
      <c r="Z14" s="23">
        <f>'Electric lighting'!$G14+'Overcast Sky'!Z14</f>
        <v>1494.6511</v>
      </c>
      <c r="AA14" s="23">
        <f>'Electric lighting'!$G14+'Overcast Sky'!AA14</f>
        <v>1463.8917999999999</v>
      </c>
      <c r="AB14" s="23">
        <f>'Electric lighting'!$G14+'Overcast Sky'!AB14</f>
        <v>1553.7494999999999</v>
      </c>
      <c r="AC14" s="23">
        <f>'Electric lighting'!$G14+'Overcast Sky'!AC14</f>
        <v>1488.0641000000001</v>
      </c>
      <c r="AD14" s="23">
        <f>'Electric lighting'!$G14+'Overcast Sky'!AD14</f>
        <v>1401.8497</v>
      </c>
      <c r="AE14" s="23">
        <f>'Electric lighting'!$G14+'Overcast Sky'!AE14</f>
        <v>1341.1448</v>
      </c>
    </row>
    <row r="15" spans="1:33" x14ac:dyDescent="0.3">
      <c r="A15" s="60" t="s">
        <v>27</v>
      </c>
      <c r="B15" s="23">
        <f>'Electric lighting'!$G15+'Overcast Sky'!B15</f>
        <v>942.94645000000003</v>
      </c>
      <c r="C15" s="23">
        <f>'Electric lighting'!$G15+'Overcast Sky'!C15</f>
        <v>961.13759000000005</v>
      </c>
      <c r="D15" s="23">
        <f>'Electric lighting'!$G15+'Overcast Sky'!D15</f>
        <v>968.98050000000001</v>
      </c>
      <c r="E15" s="23">
        <f>'Electric lighting'!$G15+'Overcast Sky'!E15</f>
        <v>987.88475000000005</v>
      </c>
      <c r="F15" s="23">
        <f>'Electric lighting'!$G15+'Overcast Sky'!F15</f>
        <v>1002.2630300000001</v>
      </c>
      <c r="G15" s="23">
        <f>'Electric lighting'!$G15+'Overcast Sky'!G15</f>
        <v>993.81265000000008</v>
      </c>
      <c r="H15" s="23">
        <f>'Electric lighting'!$G15+'Overcast Sky'!H15</f>
        <v>993.94590000000005</v>
      </c>
      <c r="I15" s="23">
        <f>'Electric lighting'!$G15+'Overcast Sky'!I15</f>
        <v>963.54241999999999</v>
      </c>
      <c r="J15" s="23">
        <f>'Electric lighting'!$G15+'Overcast Sky'!J15</f>
        <v>942.18177900000001</v>
      </c>
      <c r="K15" s="23">
        <f>'Electric lighting'!$G15+'Overcast Sky'!K15</f>
        <v>938.2</v>
      </c>
      <c r="L15" s="23">
        <f>'Electric lighting'!$G15+'Overcast Sky'!L15</f>
        <v>995.4547</v>
      </c>
      <c r="M15" s="23">
        <f>'Electric lighting'!$G15+'Overcast Sky'!M15</f>
        <v>1030.95048</v>
      </c>
      <c r="N15" s="23">
        <f>'Electric lighting'!$G15+'Overcast Sky'!N15</f>
        <v>1063.2521000000002</v>
      </c>
      <c r="O15" s="23">
        <f>'Electric lighting'!$G15+'Overcast Sky'!O15</f>
        <v>1015.4233300000001</v>
      </c>
      <c r="P15" s="23">
        <f>'Electric lighting'!$G15+'Overcast Sky'!P15</f>
        <v>1081.7624000000001</v>
      </c>
      <c r="Q15" s="23">
        <f>'Electric lighting'!$G15+'Overcast Sky'!Q15</f>
        <v>1091.5969</v>
      </c>
      <c r="R15" s="23">
        <f>'Electric lighting'!$G15+'Overcast Sky'!R15</f>
        <v>1078.3131000000001</v>
      </c>
      <c r="S15" s="23">
        <f>'Electric lighting'!$G15+'Overcast Sky'!S15</f>
        <v>1027.8375900000001</v>
      </c>
      <c r="T15" s="23">
        <f>'Electric lighting'!$G15+'Overcast Sky'!T15</f>
        <v>990.92303000000004</v>
      </c>
      <c r="U15" s="23">
        <f>'Electric lighting'!$G15+'Overcast Sky'!U15</f>
        <v>965.37002000000007</v>
      </c>
      <c r="V15" s="23">
        <f>'Electric lighting'!$G15+'Overcast Sky'!V15</f>
        <v>1035.1291800000001</v>
      </c>
      <c r="W15" s="23">
        <f>'Electric lighting'!$G15+'Overcast Sky'!W15</f>
        <v>1040.8771000000002</v>
      </c>
      <c r="X15" s="23">
        <f>'Electric lighting'!$G15+'Overcast Sky'!X15</f>
        <v>1122.6143</v>
      </c>
      <c r="Y15" s="23">
        <f>'Electric lighting'!$G15+'Overcast Sky'!Y15</f>
        <v>1166.6680000000001</v>
      </c>
      <c r="Z15" s="23">
        <f>'Electric lighting'!$G15+'Overcast Sky'!Z15</f>
        <v>1139.9358999999999</v>
      </c>
      <c r="AA15" s="23">
        <f>'Electric lighting'!$G15+'Overcast Sky'!AA15</f>
        <v>1253.6283000000001</v>
      </c>
      <c r="AB15" s="23">
        <f>'Electric lighting'!$G15+'Overcast Sky'!AB15</f>
        <v>1187.2646999999999</v>
      </c>
      <c r="AC15" s="23">
        <f>'Electric lighting'!$G15+'Overcast Sky'!AC15</f>
        <v>1149.2882</v>
      </c>
      <c r="AD15" s="23">
        <f>'Electric lighting'!$G15+'Overcast Sky'!AD15</f>
        <v>1093.6000000000001</v>
      </c>
      <c r="AE15" s="23">
        <f>'Electric lighting'!$G15+'Overcast Sky'!AE15</f>
        <v>1057.9553000000001</v>
      </c>
    </row>
    <row r="16" spans="1:33" x14ac:dyDescent="0.3">
      <c r="A16" s="60" t="s">
        <v>28</v>
      </c>
      <c r="B16" s="23">
        <f>'Electric lighting'!$G16+'Overcast Sky'!B16</f>
        <v>679.16470000000004</v>
      </c>
      <c r="C16" s="23">
        <f>'Electric lighting'!$G16+'Overcast Sky'!C16</f>
        <v>694.24265000000003</v>
      </c>
      <c r="D16" s="23">
        <f>'Electric lighting'!$G16+'Overcast Sky'!D16</f>
        <v>707.47473000000002</v>
      </c>
      <c r="E16" s="23">
        <f>'Electric lighting'!$G16+'Overcast Sky'!E16</f>
        <v>715.10985000000005</v>
      </c>
      <c r="F16" s="23">
        <f>'Electric lighting'!$G16+'Overcast Sky'!F16</f>
        <v>744.37453000000005</v>
      </c>
      <c r="G16" s="23">
        <f>'Electric lighting'!$G16+'Overcast Sky'!G16</f>
        <v>725.78605000000005</v>
      </c>
      <c r="H16" s="23">
        <f>'Electric lighting'!$G16+'Overcast Sky'!H16</f>
        <v>722.22028999999998</v>
      </c>
      <c r="I16" s="23">
        <f>'Electric lighting'!$G16+'Overcast Sky'!I16</f>
        <v>699.16503</v>
      </c>
      <c r="J16" s="23">
        <f>'Electric lighting'!$G16+'Overcast Sky'!J16</f>
        <v>678.23231799999996</v>
      </c>
      <c r="K16" s="23">
        <f>'Electric lighting'!$G16+'Overcast Sky'!K16</f>
        <v>674.5</v>
      </c>
      <c r="L16" s="23">
        <f>'Electric lighting'!$G16+'Overcast Sky'!L16</f>
        <v>719.37477000000001</v>
      </c>
      <c r="M16" s="23">
        <f>'Electric lighting'!$G16+'Overcast Sky'!M16</f>
        <v>750.75484000000006</v>
      </c>
      <c r="N16" s="23">
        <f>'Electric lighting'!$G16+'Overcast Sky'!N16</f>
        <v>795.97540000000004</v>
      </c>
      <c r="O16" s="23">
        <f>'Electric lighting'!$G16+'Overcast Sky'!O16</f>
        <v>809.55020000000002</v>
      </c>
      <c r="P16" s="23">
        <f>'Electric lighting'!$G16+'Overcast Sky'!P16</f>
        <v>837.98260000000005</v>
      </c>
      <c r="Q16" s="23">
        <f>'Electric lighting'!$G16+'Overcast Sky'!Q16</f>
        <v>854.66629999999998</v>
      </c>
      <c r="R16" s="23">
        <f>'Electric lighting'!$G16+'Overcast Sky'!R16</f>
        <v>786.58019999999999</v>
      </c>
      <c r="S16" s="23">
        <f>'Electric lighting'!$G16+'Overcast Sky'!S16</f>
        <v>753.23595</v>
      </c>
      <c r="T16" s="23">
        <f>'Electric lighting'!$G16+'Overcast Sky'!T16</f>
        <v>742.76808000000005</v>
      </c>
      <c r="U16" s="23">
        <f>'Electric lighting'!$G16+'Overcast Sky'!U16</f>
        <v>699.34969000000001</v>
      </c>
      <c r="V16" s="23">
        <f>'Electric lighting'!$G16+'Overcast Sky'!V16</f>
        <v>763.87949000000003</v>
      </c>
      <c r="W16" s="23">
        <f>'Electric lighting'!$G16+'Overcast Sky'!W16</f>
        <v>794.23270000000002</v>
      </c>
      <c r="X16" s="23">
        <f>'Electric lighting'!$G16+'Overcast Sky'!X16</f>
        <v>910.38279999999997</v>
      </c>
      <c r="Y16" s="23">
        <f>'Electric lighting'!$G16+'Overcast Sky'!Y16</f>
        <v>856.69640000000004</v>
      </c>
      <c r="Z16" s="23">
        <f>'Electric lighting'!$G16+'Overcast Sky'!Z16</f>
        <v>837.22550000000001</v>
      </c>
      <c r="AA16" s="23">
        <f>'Electric lighting'!$G16+'Overcast Sky'!AA16</f>
        <v>849.62620000000004</v>
      </c>
      <c r="AB16" s="23">
        <f>'Electric lighting'!$G16+'Overcast Sky'!AB16</f>
        <v>854.15480000000002</v>
      </c>
      <c r="AC16" s="23">
        <f>'Electric lighting'!$G16+'Overcast Sky'!AC16</f>
        <v>898.16980000000001</v>
      </c>
      <c r="AD16" s="23">
        <f>'Electric lighting'!$G16+'Overcast Sky'!AD16</f>
        <v>846.08529999999996</v>
      </c>
      <c r="AE16" s="23">
        <f>'Electric lighting'!$G16+'Overcast Sky'!AE16</f>
        <v>783.73220000000003</v>
      </c>
    </row>
    <row r="17" spans="1:31" x14ac:dyDescent="0.3">
      <c r="A17" s="60" t="s">
        <v>29</v>
      </c>
      <c r="B17" s="23">
        <f>'Electric lighting'!$G17+'Overcast Sky'!B17</f>
        <v>746.79660000000001</v>
      </c>
      <c r="C17" s="23">
        <f>'Electric lighting'!$G17+'Overcast Sky'!C17</f>
        <v>790.65411000000006</v>
      </c>
      <c r="D17" s="23">
        <f>'Electric lighting'!$G17+'Overcast Sky'!D17</f>
        <v>887.64610000000005</v>
      </c>
      <c r="E17" s="23">
        <f>'Electric lighting'!$G17+'Overcast Sky'!E17</f>
        <v>947.48080000000004</v>
      </c>
      <c r="F17" s="23">
        <f>'Electric lighting'!$G17+'Overcast Sky'!F17</f>
        <v>948.26850000000002</v>
      </c>
      <c r="G17" s="23">
        <f>'Electric lighting'!$G17+'Overcast Sky'!G17</f>
        <v>880.41300000000001</v>
      </c>
      <c r="H17" s="23">
        <f>'Electric lighting'!$G17+'Overcast Sky'!H17</f>
        <v>837.95270000000005</v>
      </c>
      <c r="I17" s="23">
        <f>'Electric lighting'!$G17+'Overcast Sky'!I17</f>
        <v>859.40170000000001</v>
      </c>
      <c r="J17" s="23">
        <f>'Electric lighting'!$G17+'Overcast Sky'!J17</f>
        <v>749.35093000000006</v>
      </c>
      <c r="K17" s="23">
        <f>'Electric lighting'!$G17+'Overcast Sky'!K17</f>
        <v>733.1</v>
      </c>
      <c r="L17" s="23">
        <f>'Electric lighting'!$G17+'Overcast Sky'!L17</f>
        <v>943.16650000000004</v>
      </c>
      <c r="M17" s="23">
        <f>'Electric lighting'!$G17+'Overcast Sky'!M17</f>
        <v>1078.9650000000001</v>
      </c>
      <c r="N17" s="23">
        <f>'Electric lighting'!$G17+'Overcast Sky'!N17</f>
        <v>1278.5343</v>
      </c>
      <c r="O17" s="23">
        <f>'Electric lighting'!$G17+'Overcast Sky'!O17</f>
        <v>1284.4976000000001</v>
      </c>
      <c r="P17" s="23">
        <f>'Electric lighting'!$G17+'Overcast Sky'!P17</f>
        <v>1456.5284000000001</v>
      </c>
      <c r="Q17" s="23">
        <f>'Electric lighting'!$G17+'Overcast Sky'!Q17</f>
        <v>1355.2557000000002</v>
      </c>
      <c r="R17" s="23">
        <f>'Electric lighting'!$G17+'Overcast Sky'!R17</f>
        <v>1263.3681999999999</v>
      </c>
      <c r="S17" s="23">
        <f>'Electric lighting'!$G17+'Overcast Sky'!S17</f>
        <v>1070.1109000000001</v>
      </c>
      <c r="T17" s="23">
        <f>'Electric lighting'!$G17+'Overcast Sky'!T17</f>
        <v>961.04179999999997</v>
      </c>
      <c r="U17" s="23">
        <f>'Electric lighting'!$G17+'Overcast Sky'!U17</f>
        <v>854.25369999999998</v>
      </c>
      <c r="V17" s="23">
        <f>'Electric lighting'!$G17+'Overcast Sky'!V17</f>
        <v>971.38110000000006</v>
      </c>
      <c r="W17" s="23">
        <f>'Electric lighting'!$G17+'Overcast Sky'!W17</f>
        <v>1157.0448000000001</v>
      </c>
      <c r="X17" s="23">
        <f>'Electric lighting'!$G17+'Overcast Sky'!X17</f>
        <v>1565.7202</v>
      </c>
      <c r="Y17" s="23">
        <f>'Electric lighting'!$G17+'Overcast Sky'!Y17</f>
        <v>1577.162</v>
      </c>
      <c r="Z17" s="23">
        <f>'Electric lighting'!$G17+'Overcast Sky'!Z17</f>
        <v>1661.2819</v>
      </c>
      <c r="AA17" s="23">
        <f>'Electric lighting'!$G17+'Overcast Sky'!AA17</f>
        <v>1277.201</v>
      </c>
      <c r="AB17" s="23">
        <f>'Electric lighting'!$G17+'Overcast Sky'!AB17</f>
        <v>1920.902</v>
      </c>
      <c r="AC17" s="23">
        <f>'Electric lighting'!$G17+'Overcast Sky'!AC17</f>
        <v>1492.1129000000001</v>
      </c>
      <c r="AD17" s="23">
        <f>'Electric lighting'!$G17+'Overcast Sky'!AD17</f>
        <v>1553.5407</v>
      </c>
      <c r="AE17" s="23">
        <f>'Electric lighting'!$G17+'Overcast Sky'!AE17</f>
        <v>1307.8552</v>
      </c>
    </row>
    <row r="18" spans="1:31" x14ac:dyDescent="0.3">
      <c r="A18" s="60" t="s">
        <v>30</v>
      </c>
      <c r="B18" s="23">
        <f>'Electric lighting'!$G18+'Overcast Sky'!B18</f>
        <v>970.60491000000002</v>
      </c>
      <c r="C18" s="23">
        <f>'Electric lighting'!$G18+'Overcast Sky'!C18</f>
        <v>1016.52387</v>
      </c>
      <c r="D18" s="23">
        <f>'Electric lighting'!$G18+'Overcast Sky'!D18</f>
        <v>1061.7785000000001</v>
      </c>
      <c r="E18" s="23">
        <f>'Electric lighting'!$G18+'Overcast Sky'!E18</f>
        <v>1087.9019000000001</v>
      </c>
      <c r="F18" s="23">
        <f>'Electric lighting'!$G18+'Overcast Sky'!F18</f>
        <v>1068.8281999999999</v>
      </c>
      <c r="G18" s="23">
        <f>'Electric lighting'!$G18+'Overcast Sky'!G18</f>
        <v>1090.2219</v>
      </c>
      <c r="H18" s="23">
        <f>'Electric lighting'!$G18+'Overcast Sky'!H18</f>
        <v>1046.4666199999999</v>
      </c>
      <c r="I18" s="23">
        <f>'Electric lighting'!$G18+'Overcast Sky'!I18</f>
        <v>1016.76287</v>
      </c>
      <c r="J18" s="23">
        <f>'Electric lighting'!$G18+'Overcast Sky'!J18</f>
        <v>973.80110000000002</v>
      </c>
      <c r="K18" s="23">
        <f>'Electric lighting'!$G18+'Overcast Sky'!K18</f>
        <v>960.6</v>
      </c>
      <c r="L18" s="23">
        <f>'Electric lighting'!$G18+'Overcast Sky'!L18</f>
        <v>1099.1220000000001</v>
      </c>
      <c r="M18" s="23">
        <f>'Electric lighting'!$G18+'Overcast Sky'!M18</f>
        <v>1154.2341000000001</v>
      </c>
      <c r="N18" s="23">
        <f>'Electric lighting'!$G18+'Overcast Sky'!N18</f>
        <v>1282.9376</v>
      </c>
      <c r="O18" s="23">
        <f>'Electric lighting'!$G18+'Overcast Sky'!O18</f>
        <v>1338.6088999999999</v>
      </c>
      <c r="P18" s="23">
        <f>'Electric lighting'!$G18+'Overcast Sky'!P18</f>
        <v>1358.1523</v>
      </c>
      <c r="Q18" s="23">
        <f>'Electric lighting'!$G18+'Overcast Sky'!Q18</f>
        <v>1333.1278</v>
      </c>
      <c r="R18" s="23">
        <f>'Electric lighting'!$G18+'Overcast Sky'!R18</f>
        <v>1285.9365</v>
      </c>
      <c r="S18" s="23">
        <f>'Electric lighting'!$G18+'Overcast Sky'!S18</f>
        <v>1122.115</v>
      </c>
      <c r="T18" s="23">
        <f>'Electric lighting'!$G18+'Overcast Sky'!T18</f>
        <v>1090.8604</v>
      </c>
      <c r="U18" s="23">
        <f>'Electric lighting'!$G18+'Overcast Sky'!U18</f>
        <v>1026.23741</v>
      </c>
      <c r="V18" s="23">
        <f>'Electric lighting'!$G18+'Overcast Sky'!V18</f>
        <v>1185.008</v>
      </c>
      <c r="W18" s="23">
        <f>'Electric lighting'!$G18+'Overcast Sky'!W18</f>
        <v>1220.1536000000001</v>
      </c>
      <c r="X18" s="23">
        <f>'Electric lighting'!$G18+'Overcast Sky'!X18</f>
        <v>1305.8148000000001</v>
      </c>
      <c r="Y18" s="23">
        <f>'Electric lighting'!$G18+'Overcast Sky'!Y18</f>
        <v>1381.2229</v>
      </c>
      <c r="Z18" s="23">
        <f>'Electric lighting'!$G18+'Overcast Sky'!Z18</f>
        <v>1451.3373000000001</v>
      </c>
      <c r="AA18" s="23">
        <f>'Electric lighting'!$G18+'Overcast Sky'!AA18</f>
        <v>1321.6677999999999</v>
      </c>
      <c r="AB18" s="23">
        <f>'Electric lighting'!$G18+'Overcast Sky'!AB18</f>
        <v>1526.1210000000001</v>
      </c>
      <c r="AC18" s="23">
        <f>'Electric lighting'!$G18+'Overcast Sky'!AC18</f>
        <v>1629.5479</v>
      </c>
      <c r="AD18" s="23">
        <f>'Electric lighting'!$G18+'Overcast Sky'!AD18</f>
        <v>1365.5365000000002</v>
      </c>
      <c r="AE18" s="23">
        <f>'Electric lighting'!$G18+'Overcast Sky'!AE18</f>
        <v>1176.711</v>
      </c>
    </row>
    <row r="19" spans="1:31" x14ac:dyDescent="0.3">
      <c r="A19" s="60" t="s">
        <v>31</v>
      </c>
      <c r="B19" s="23">
        <f>'Electric lighting'!$G19+'Overcast Sky'!B19</f>
        <v>1193.72039</v>
      </c>
      <c r="C19" s="23">
        <f>'Electric lighting'!$G19+'Overcast Sky'!C19</f>
        <v>1217.02477</v>
      </c>
      <c r="D19" s="23">
        <f>'Electric lighting'!$G19+'Overcast Sky'!D19</f>
        <v>1232.3411799999999</v>
      </c>
      <c r="E19" s="23">
        <f>'Electric lighting'!$G19+'Overcast Sky'!E19</f>
        <v>1250.09538</v>
      </c>
      <c r="F19" s="23">
        <f>'Electric lighting'!$G19+'Overcast Sky'!F19</f>
        <v>1250.6706300000001</v>
      </c>
      <c r="G19" s="23">
        <f>'Electric lighting'!$G19+'Overcast Sky'!G19</f>
        <v>1278.0268699999999</v>
      </c>
      <c r="H19" s="23">
        <f>'Electric lighting'!$G19+'Overcast Sky'!H19</f>
        <v>1231.2995100000001</v>
      </c>
      <c r="I19" s="23">
        <f>'Electric lighting'!$G19+'Overcast Sky'!I19</f>
        <v>1203.9812199999999</v>
      </c>
      <c r="J19" s="23">
        <f>'Electric lighting'!$G19+'Overcast Sky'!J19</f>
        <v>1194.5027070000001</v>
      </c>
      <c r="K19" s="23">
        <f>'Electric lighting'!$G19+'Overcast Sky'!K19</f>
        <v>1188</v>
      </c>
      <c r="L19" s="23">
        <f>'Electric lighting'!$G19+'Overcast Sky'!L19</f>
        <v>1250.1642099999999</v>
      </c>
      <c r="M19" s="23">
        <f>'Electric lighting'!$G19+'Overcast Sky'!M19</f>
        <v>1284.1855499999999</v>
      </c>
      <c r="N19" s="23">
        <f>'Electric lighting'!$G19+'Overcast Sky'!N19</f>
        <v>1321.2006000000001</v>
      </c>
      <c r="O19" s="23">
        <f>'Electric lighting'!$G19+'Overcast Sky'!O19</f>
        <v>1386.7280000000001</v>
      </c>
      <c r="P19" s="23">
        <f>'Electric lighting'!$G19+'Overcast Sky'!P19</f>
        <v>1322.9879000000001</v>
      </c>
      <c r="Q19" s="23">
        <f>'Electric lighting'!$G19+'Overcast Sky'!Q19</f>
        <v>1362.6075000000001</v>
      </c>
      <c r="R19" s="23">
        <f>'Electric lighting'!$G19+'Overcast Sky'!R19</f>
        <v>1356.1596999999999</v>
      </c>
      <c r="S19" s="23">
        <f>'Electric lighting'!$G19+'Overcast Sky'!S19</f>
        <v>1324.6777</v>
      </c>
      <c r="T19" s="23">
        <f>'Electric lighting'!$G19+'Overcast Sky'!T19</f>
        <v>1249.1422700000001</v>
      </c>
      <c r="U19" s="23">
        <f>'Electric lighting'!$G19+'Overcast Sky'!U19</f>
        <v>1217.08779</v>
      </c>
      <c r="V19" s="23">
        <f>'Electric lighting'!$G19+'Overcast Sky'!V19</f>
        <v>1280.8283200000001</v>
      </c>
      <c r="W19" s="23">
        <f>'Electric lighting'!$G19+'Overcast Sky'!W19</f>
        <v>1358.8372999999999</v>
      </c>
      <c r="X19" s="23">
        <f>'Electric lighting'!$G19+'Overcast Sky'!X19</f>
        <v>1301.8859</v>
      </c>
      <c r="Y19" s="23">
        <f>'Electric lighting'!$G19+'Overcast Sky'!Y19</f>
        <v>1442.8436999999999</v>
      </c>
      <c r="Z19" s="23">
        <f>'Electric lighting'!$G19+'Overcast Sky'!Z19</f>
        <v>1551.1869999999999</v>
      </c>
      <c r="AA19" s="23">
        <f>'Electric lighting'!$G19+'Overcast Sky'!AA19</f>
        <v>1508.7517</v>
      </c>
      <c r="AB19" s="23">
        <f>'Electric lighting'!$G19+'Overcast Sky'!AB19</f>
        <v>1547.7838999999999</v>
      </c>
      <c r="AC19" s="23">
        <f>'Electric lighting'!$G19+'Overcast Sky'!AC19</f>
        <v>1421.1976999999999</v>
      </c>
      <c r="AD19" s="23">
        <f>'Electric lighting'!$G19+'Overcast Sky'!AD19</f>
        <v>1464.0711999999999</v>
      </c>
      <c r="AE19" s="23">
        <f>'Electric lighting'!$G19+'Overcast Sky'!AE19</f>
        <v>1345.5633</v>
      </c>
    </row>
    <row r="20" spans="1:31" x14ac:dyDescent="0.3">
      <c r="A20" s="60" t="s">
        <v>32</v>
      </c>
      <c r="B20" s="23">
        <f>'Electric lighting'!$G20+'Overcast Sky'!B20</f>
        <v>1163.29098</v>
      </c>
      <c r="C20" s="23">
        <f>'Electric lighting'!$G20+'Overcast Sky'!C20</f>
        <v>1182.32061</v>
      </c>
      <c r="D20" s="23">
        <f>'Electric lighting'!$G20+'Overcast Sky'!D20</f>
        <v>1195.9674500000001</v>
      </c>
      <c r="E20" s="23">
        <f>'Electric lighting'!$G20+'Overcast Sky'!E20</f>
        <v>1236.14714</v>
      </c>
      <c r="F20" s="23">
        <f>'Electric lighting'!$G20+'Overcast Sky'!F20</f>
        <v>1237.38237</v>
      </c>
      <c r="G20" s="23">
        <f>'Electric lighting'!$G20+'Overcast Sky'!G20</f>
        <v>1201.6727800000001</v>
      </c>
      <c r="H20" s="23">
        <f>'Electric lighting'!$G20+'Overcast Sky'!H20</f>
        <v>1201.1512499999999</v>
      </c>
      <c r="I20" s="23">
        <f>'Electric lighting'!$G20+'Overcast Sky'!I20</f>
        <v>1177.9137800000001</v>
      </c>
      <c r="J20" s="23">
        <f>'Electric lighting'!$G20+'Overcast Sky'!J20</f>
        <v>1163.219912</v>
      </c>
      <c r="K20" s="23">
        <f>'Electric lighting'!$G20+'Overcast Sky'!K20</f>
        <v>1158</v>
      </c>
      <c r="L20" s="23">
        <f>'Electric lighting'!$G20+'Overcast Sky'!L20</f>
        <v>1212.49784</v>
      </c>
      <c r="M20" s="23">
        <f>'Electric lighting'!$G20+'Overcast Sky'!M20</f>
        <v>1242.55441</v>
      </c>
      <c r="N20" s="23">
        <f>'Electric lighting'!$G20+'Overcast Sky'!N20</f>
        <v>1281.5405000000001</v>
      </c>
      <c r="O20" s="23">
        <f>'Electric lighting'!$G20+'Overcast Sky'!O20</f>
        <v>1322.3977</v>
      </c>
      <c r="P20" s="23">
        <f>'Electric lighting'!$G20+'Overcast Sky'!P20</f>
        <v>1299.3484000000001</v>
      </c>
      <c r="Q20" s="23">
        <f>'Electric lighting'!$G20+'Overcast Sky'!Q20</f>
        <v>1296.2900999999999</v>
      </c>
      <c r="R20" s="23">
        <f>'Electric lighting'!$G20+'Overcast Sky'!R20</f>
        <v>1339.1695999999999</v>
      </c>
      <c r="S20" s="23">
        <f>'Electric lighting'!$G20+'Overcast Sky'!S20</f>
        <v>1278.7608</v>
      </c>
      <c r="T20" s="23">
        <f>'Electric lighting'!$G20+'Overcast Sky'!T20</f>
        <v>1217.4648299999999</v>
      </c>
      <c r="U20" s="23">
        <f>'Electric lighting'!$G20+'Overcast Sky'!U20</f>
        <v>1192.82662</v>
      </c>
      <c r="V20" s="23">
        <f>'Electric lighting'!$G20+'Overcast Sky'!V20</f>
        <v>1228.6445200000001</v>
      </c>
      <c r="W20" s="23">
        <f>'Electric lighting'!$G20+'Overcast Sky'!W20</f>
        <v>1297.3253</v>
      </c>
      <c r="X20" s="23">
        <f>'Electric lighting'!$G20+'Overcast Sky'!X20</f>
        <v>1306.9139</v>
      </c>
      <c r="Y20" s="23">
        <f>'Electric lighting'!$G20+'Overcast Sky'!Y20</f>
        <v>1463.5201</v>
      </c>
      <c r="Z20" s="23">
        <f>'Electric lighting'!$G20+'Overcast Sky'!Z20</f>
        <v>1448.8712</v>
      </c>
      <c r="AA20" s="23">
        <f>'Electric lighting'!$G20+'Overcast Sky'!AA20</f>
        <v>1361.6259</v>
      </c>
      <c r="AB20" s="23">
        <f>'Electric lighting'!$G20+'Overcast Sky'!AB20</f>
        <v>1413.374</v>
      </c>
      <c r="AC20" s="23">
        <f>'Electric lighting'!$G20+'Overcast Sky'!AC20</f>
        <v>1402.2494999999999</v>
      </c>
      <c r="AD20" s="23">
        <f>'Electric lighting'!$G20+'Overcast Sky'!AD20</f>
        <v>1365.8567</v>
      </c>
      <c r="AE20" s="23">
        <f>'Electric lighting'!$G20+'Overcast Sky'!AE20</f>
        <v>1279.8629000000001</v>
      </c>
    </row>
    <row r="21" spans="1:31" x14ac:dyDescent="0.3">
      <c r="A21" s="60" t="s">
        <v>33</v>
      </c>
      <c r="B21" s="23">
        <f>'Electric lighting'!$G21+'Overcast Sky'!B21</f>
        <v>828.1840709999999</v>
      </c>
      <c r="C21" s="23">
        <f>'Electric lighting'!$G21+'Overcast Sky'!C21</f>
        <v>847.68301999999994</v>
      </c>
      <c r="D21" s="23">
        <f>'Electric lighting'!$G21+'Overcast Sky'!D21</f>
        <v>858.74289999999996</v>
      </c>
      <c r="E21" s="23">
        <f>'Electric lighting'!$G21+'Overcast Sky'!E21</f>
        <v>862.63220999999999</v>
      </c>
      <c r="F21" s="23">
        <f>'Electric lighting'!$G21+'Overcast Sky'!F21</f>
        <v>897.62351999999998</v>
      </c>
      <c r="G21" s="23">
        <f>'Electric lighting'!$G21+'Overcast Sky'!G21</f>
        <v>877.38862999999992</v>
      </c>
      <c r="H21" s="23">
        <f>'Electric lighting'!$G21+'Overcast Sky'!H21</f>
        <v>855.59141</v>
      </c>
      <c r="I21" s="23">
        <f>'Electric lighting'!$G21+'Overcast Sky'!I21</f>
        <v>847.18434999999999</v>
      </c>
      <c r="J21" s="23">
        <f>'Electric lighting'!$G21+'Overcast Sky'!J21</f>
        <v>826.27188000000001</v>
      </c>
      <c r="K21" s="23">
        <f>'Electric lighting'!$G21+'Overcast Sky'!K21</f>
        <v>821.8</v>
      </c>
      <c r="L21" s="23">
        <f>'Electric lighting'!$G21+'Overcast Sky'!L21</f>
        <v>873.60879</v>
      </c>
      <c r="M21" s="23">
        <f>'Electric lighting'!$G21+'Overcast Sky'!M21</f>
        <v>900.66870999999992</v>
      </c>
      <c r="N21" s="23">
        <f>'Electric lighting'!$G21+'Overcast Sky'!N21</f>
        <v>953.41549999999995</v>
      </c>
      <c r="O21" s="23">
        <f>'Electric lighting'!$G21+'Overcast Sky'!O21</f>
        <v>1035.0632000000001</v>
      </c>
      <c r="P21" s="23">
        <f>'Electric lighting'!$G21+'Overcast Sky'!P21</f>
        <v>942.62419999999997</v>
      </c>
      <c r="Q21" s="23">
        <f>'Electric lighting'!$G21+'Overcast Sky'!Q21</f>
        <v>1040.7988</v>
      </c>
      <c r="R21" s="23">
        <f>'Electric lighting'!$G21+'Overcast Sky'!R21</f>
        <v>993.62109999999996</v>
      </c>
      <c r="S21" s="23">
        <f>'Electric lighting'!$G21+'Overcast Sky'!S21</f>
        <v>920.37010999999995</v>
      </c>
      <c r="T21" s="23">
        <f>'Electric lighting'!$G21+'Overcast Sky'!T21</f>
        <v>881.4094399999999</v>
      </c>
      <c r="U21" s="23">
        <f>'Electric lighting'!$G21+'Overcast Sky'!U21</f>
        <v>852.21316999999999</v>
      </c>
      <c r="V21" s="23">
        <f>'Electric lighting'!$G21+'Overcast Sky'!V21</f>
        <v>927.41369999999995</v>
      </c>
      <c r="W21" s="23">
        <f>'Electric lighting'!$G21+'Overcast Sky'!W21</f>
        <v>912.06070999999997</v>
      </c>
      <c r="X21" s="23">
        <f>'Electric lighting'!$G21+'Overcast Sky'!X21</f>
        <v>1034.5171</v>
      </c>
      <c r="Y21" s="23">
        <f>'Electric lighting'!$G21+'Overcast Sky'!Y21</f>
        <v>1007.0966999999999</v>
      </c>
      <c r="Z21" s="23">
        <f>'Electric lighting'!$G21+'Overcast Sky'!Z21</f>
        <v>1090.1360999999999</v>
      </c>
      <c r="AA21" s="23">
        <f>'Electric lighting'!$G21+'Overcast Sky'!AA21</f>
        <v>1020.9413</v>
      </c>
      <c r="AB21" s="23">
        <f>'Electric lighting'!$G21+'Overcast Sky'!AB21</f>
        <v>1005.4409999999999</v>
      </c>
      <c r="AC21" s="23">
        <f>'Electric lighting'!$G21+'Overcast Sky'!AC21</f>
        <v>1077.2014999999999</v>
      </c>
      <c r="AD21" s="23">
        <f>'Electric lighting'!$G21+'Overcast Sky'!AD21</f>
        <v>1037.8052</v>
      </c>
      <c r="AE21" s="23">
        <f>'Electric lighting'!$G21+'Overcast Sky'!AE21</f>
        <v>918.69084999999995</v>
      </c>
    </row>
    <row r="22" spans="1:31" x14ac:dyDescent="0.3">
      <c r="A22" s="60" t="s">
        <v>34</v>
      </c>
      <c r="B22" s="23">
        <f>'Electric lighting'!$G22+'Overcast Sky'!B22</f>
        <v>577.88551300000006</v>
      </c>
      <c r="C22" s="23">
        <f>'Electric lighting'!$G22+'Overcast Sky'!C22</f>
        <v>595.57425000000001</v>
      </c>
      <c r="D22" s="23">
        <f>'Electric lighting'!$G22+'Overcast Sky'!D22</f>
        <v>622.13582000000008</v>
      </c>
      <c r="E22" s="23">
        <f>'Electric lighting'!$G22+'Overcast Sky'!E22</f>
        <v>633.39373000000001</v>
      </c>
      <c r="F22" s="23">
        <f>'Electric lighting'!$G22+'Overcast Sky'!F22</f>
        <v>636.66195000000005</v>
      </c>
      <c r="G22" s="23">
        <f>'Electric lighting'!$G22+'Overcast Sky'!G22</f>
        <v>619.65219999999999</v>
      </c>
      <c r="H22" s="23">
        <f>'Electric lighting'!$G22+'Overcast Sky'!H22</f>
        <v>606.5322000000001</v>
      </c>
      <c r="I22" s="23">
        <f>'Electric lighting'!$G22+'Overcast Sky'!I22</f>
        <v>591.99133000000006</v>
      </c>
      <c r="J22" s="23">
        <f>'Electric lighting'!$G22+'Overcast Sky'!J22</f>
        <v>578.43334900000002</v>
      </c>
      <c r="K22" s="23">
        <f>'Electric lighting'!$G22+'Overcast Sky'!K22</f>
        <v>573.70000000000005</v>
      </c>
      <c r="L22" s="23">
        <f>'Electric lighting'!$G22+'Overcast Sky'!L22</f>
        <v>639.60401000000002</v>
      </c>
      <c r="M22" s="23">
        <f>'Electric lighting'!$G22+'Overcast Sky'!M22</f>
        <v>678.1377</v>
      </c>
      <c r="N22" s="23">
        <f>'Electric lighting'!$G22+'Overcast Sky'!N22</f>
        <v>727.94260000000008</v>
      </c>
      <c r="O22" s="23">
        <f>'Electric lighting'!$G22+'Overcast Sky'!O22</f>
        <v>737.30330000000004</v>
      </c>
      <c r="P22" s="23">
        <f>'Electric lighting'!$G22+'Overcast Sky'!P22</f>
        <v>739.1585</v>
      </c>
      <c r="Q22" s="23">
        <f>'Electric lighting'!$G22+'Overcast Sky'!Q22</f>
        <v>728.09460000000001</v>
      </c>
      <c r="R22" s="23">
        <f>'Electric lighting'!$G22+'Overcast Sky'!R22</f>
        <v>726.49090000000001</v>
      </c>
      <c r="S22" s="23">
        <f>'Electric lighting'!$G22+'Overcast Sky'!S22</f>
        <v>706.32860000000005</v>
      </c>
      <c r="T22" s="23">
        <f>'Electric lighting'!$G22+'Overcast Sky'!T22</f>
        <v>632.85846000000004</v>
      </c>
      <c r="U22" s="23">
        <f>'Electric lighting'!$G22+'Overcast Sky'!U22</f>
        <v>605.55038999999999</v>
      </c>
      <c r="V22" s="23">
        <f>'Electric lighting'!$G22+'Overcast Sky'!V22</f>
        <v>667.35827000000006</v>
      </c>
      <c r="W22" s="23">
        <f>'Electric lighting'!$G22+'Overcast Sky'!W22</f>
        <v>707.18849999999998</v>
      </c>
      <c r="X22" s="23">
        <f>'Electric lighting'!$G22+'Overcast Sky'!X22</f>
        <v>800.10630000000003</v>
      </c>
      <c r="Y22" s="23">
        <f>'Electric lighting'!$G22+'Overcast Sky'!Y22</f>
        <v>770.65150000000006</v>
      </c>
      <c r="Z22" s="23">
        <f>'Electric lighting'!$G22+'Overcast Sky'!Z22</f>
        <v>814.33150000000001</v>
      </c>
      <c r="AA22" s="23">
        <f>'Electric lighting'!$G22+'Overcast Sky'!AA22</f>
        <v>811.99480000000005</v>
      </c>
      <c r="AB22" s="23">
        <f>'Electric lighting'!$G22+'Overcast Sky'!AB22</f>
        <v>890.95710000000008</v>
      </c>
      <c r="AC22" s="23">
        <f>'Electric lighting'!$G22+'Overcast Sky'!AC22</f>
        <v>805.95770000000005</v>
      </c>
      <c r="AD22" s="23">
        <f>'Electric lighting'!$G22+'Overcast Sky'!AD22</f>
        <v>744.49480000000005</v>
      </c>
      <c r="AE22" s="23">
        <f>'Electric lighting'!$G22+'Overcast Sky'!AE22</f>
        <v>671.75170000000003</v>
      </c>
    </row>
    <row r="23" spans="1:31" x14ac:dyDescent="0.3">
      <c r="A23" s="60" t="s">
        <v>35</v>
      </c>
      <c r="B23" s="23">
        <f>'Electric lighting'!$G23+'Overcast Sky'!B23</f>
        <v>522.27815999999996</v>
      </c>
      <c r="C23" s="23">
        <f>'Electric lighting'!$G23+'Overcast Sky'!C23</f>
        <v>573.09249</v>
      </c>
      <c r="D23" s="23">
        <f>'Electric lighting'!$G23+'Overcast Sky'!D23</f>
        <v>566.36942999999997</v>
      </c>
      <c r="E23" s="23">
        <f>'Electric lighting'!$G23+'Overcast Sky'!E23</f>
        <v>620.33439999999996</v>
      </c>
      <c r="F23" s="23">
        <f>'Electric lighting'!$G23+'Overcast Sky'!F23</f>
        <v>757.34950000000003</v>
      </c>
      <c r="G23" s="23">
        <f>'Electric lighting'!$G23+'Overcast Sky'!G23</f>
        <v>651.32929999999999</v>
      </c>
      <c r="H23" s="23">
        <f>'Electric lighting'!$G23+'Overcast Sky'!H23</f>
        <v>608.42290000000003</v>
      </c>
      <c r="I23" s="23">
        <f>'Electric lighting'!$G23+'Overcast Sky'!I23</f>
        <v>593.99289999999996</v>
      </c>
      <c r="J23" s="23">
        <f>'Electric lighting'!$G23+'Overcast Sky'!J23</f>
        <v>516.00432999999998</v>
      </c>
      <c r="K23" s="23">
        <f>'Electric lighting'!$G23+'Overcast Sky'!K23</f>
        <v>502.5</v>
      </c>
      <c r="L23" s="23">
        <f>'Electric lighting'!$G23+'Overcast Sky'!L23</f>
        <v>806.56939999999997</v>
      </c>
      <c r="M23" s="23">
        <f>'Electric lighting'!$G23+'Overcast Sky'!M23</f>
        <v>802.5548</v>
      </c>
      <c r="N23" s="23">
        <f>'Electric lighting'!$G23+'Overcast Sky'!N23</f>
        <v>777.46870000000001</v>
      </c>
      <c r="O23" s="23">
        <f>'Electric lighting'!$G23+'Overcast Sky'!O23</f>
        <v>848.56819999999993</v>
      </c>
      <c r="P23" s="23">
        <f>'Electric lighting'!$G23+'Overcast Sky'!P23</f>
        <v>1011.1078</v>
      </c>
      <c r="Q23" s="23">
        <f>'Electric lighting'!$G23+'Overcast Sky'!Q23</f>
        <v>949.44640000000004</v>
      </c>
      <c r="R23" s="23">
        <f>'Electric lighting'!$G23+'Overcast Sky'!R23</f>
        <v>910.03019999999992</v>
      </c>
      <c r="S23" s="23">
        <f>'Electric lighting'!$G23+'Overcast Sky'!S23</f>
        <v>867.75490000000002</v>
      </c>
      <c r="T23" s="23">
        <f>'Electric lighting'!$G23+'Overcast Sky'!T23</f>
        <v>640.88760000000002</v>
      </c>
      <c r="U23" s="23">
        <f>'Electric lighting'!$G23+'Overcast Sky'!U23</f>
        <v>598.00803999999994</v>
      </c>
      <c r="V23" s="23">
        <f>'Electric lighting'!$G23+'Overcast Sky'!V23</f>
        <v>811.72640000000001</v>
      </c>
      <c r="W23" s="23">
        <f>'Electric lighting'!$G23+'Overcast Sky'!W23</f>
        <v>990.31729999999993</v>
      </c>
      <c r="X23" s="23">
        <f>'Electric lighting'!$G23+'Overcast Sky'!X23</f>
        <v>932.04750000000001</v>
      </c>
      <c r="Y23" s="23">
        <f>'Electric lighting'!$G23+'Overcast Sky'!Y23</f>
        <v>1156.6116</v>
      </c>
      <c r="Z23" s="23">
        <f>'Electric lighting'!$G23+'Overcast Sky'!Z23</f>
        <v>1420.0128999999999</v>
      </c>
      <c r="AA23" s="23">
        <f>'Electric lighting'!$G23+'Overcast Sky'!AA23</f>
        <v>1214.8295000000001</v>
      </c>
      <c r="AB23" s="23">
        <f>'Electric lighting'!$G23+'Overcast Sky'!AB23</f>
        <v>1276.4232</v>
      </c>
      <c r="AC23" s="23">
        <f>'Electric lighting'!$G23+'Overcast Sky'!AC23</f>
        <v>1287.3357999999998</v>
      </c>
      <c r="AD23" s="23">
        <f>'Electric lighting'!$G23+'Overcast Sky'!AD23</f>
        <v>1184.9929</v>
      </c>
      <c r="AE23" s="23">
        <f>'Electric lighting'!$G23+'Overcast Sky'!AE23</f>
        <v>970.73209999999995</v>
      </c>
    </row>
    <row r="24" spans="1:31" x14ac:dyDescent="0.3">
      <c r="A24" s="60" t="s">
        <v>36</v>
      </c>
      <c r="B24" s="23">
        <f>'Electric lighting'!$G24+'Overcast Sky'!B24</f>
        <v>655.25266299999998</v>
      </c>
      <c r="C24" s="23">
        <f>'Electric lighting'!$G24+'Overcast Sky'!C24</f>
        <v>685.51191999999992</v>
      </c>
      <c r="D24" s="23">
        <f>'Electric lighting'!$G24+'Overcast Sky'!D24</f>
        <v>725.73361999999997</v>
      </c>
      <c r="E24" s="23">
        <f>'Electric lighting'!$G24+'Overcast Sky'!E24</f>
        <v>789.06829999999991</v>
      </c>
      <c r="F24" s="23">
        <f>'Electric lighting'!$G24+'Overcast Sky'!F24</f>
        <v>777.33249999999998</v>
      </c>
      <c r="G24" s="23">
        <f>'Electric lighting'!$G24+'Overcast Sky'!G24</f>
        <v>736.78942999999992</v>
      </c>
      <c r="H24" s="23">
        <f>'Electric lighting'!$G24+'Overcast Sky'!H24</f>
        <v>728.07858999999996</v>
      </c>
      <c r="I24" s="23">
        <f>'Electric lighting'!$G24+'Overcast Sky'!I24</f>
        <v>691.2912</v>
      </c>
      <c r="J24" s="23">
        <f>'Electric lighting'!$G24+'Overcast Sky'!J24</f>
        <v>657.31683999999996</v>
      </c>
      <c r="K24" s="23">
        <f>'Electric lighting'!$G24+'Overcast Sky'!K24</f>
        <v>646.79999999999995</v>
      </c>
      <c r="L24" s="23">
        <f>'Electric lighting'!$G24+'Overcast Sky'!L24</f>
        <v>788.85559999999998</v>
      </c>
      <c r="M24" s="23">
        <f>'Electric lighting'!$G24+'Overcast Sky'!M24</f>
        <v>814.24279999999999</v>
      </c>
      <c r="N24" s="23">
        <f>'Electric lighting'!$G24+'Overcast Sky'!N24</f>
        <v>937.46259999999995</v>
      </c>
      <c r="O24" s="23">
        <f>'Electric lighting'!$G24+'Overcast Sky'!O24</f>
        <v>1064.0571</v>
      </c>
      <c r="P24" s="23">
        <f>'Electric lighting'!$G24+'Overcast Sky'!P24</f>
        <v>1000.2008</v>
      </c>
      <c r="Q24" s="23">
        <f>'Electric lighting'!$G24+'Overcast Sky'!Q24</f>
        <v>988.41009999999994</v>
      </c>
      <c r="R24" s="23">
        <f>'Electric lighting'!$G24+'Overcast Sky'!R24</f>
        <v>899.71809999999994</v>
      </c>
      <c r="S24" s="23">
        <f>'Electric lighting'!$G24+'Overcast Sky'!S24</f>
        <v>885.60719999999992</v>
      </c>
      <c r="T24" s="23">
        <f>'Electric lighting'!$G24+'Overcast Sky'!T24</f>
        <v>772.21010000000001</v>
      </c>
      <c r="U24" s="23">
        <f>'Electric lighting'!$G24+'Overcast Sky'!U24</f>
        <v>717.87660999999991</v>
      </c>
      <c r="V24" s="23">
        <f>'Electric lighting'!$G24+'Overcast Sky'!V24</f>
        <v>865.52099999999996</v>
      </c>
      <c r="W24" s="23">
        <f>'Electric lighting'!$G24+'Overcast Sky'!W24</f>
        <v>984.18759999999997</v>
      </c>
      <c r="X24" s="23">
        <f>'Electric lighting'!$G24+'Overcast Sky'!X24</f>
        <v>921.34309999999994</v>
      </c>
      <c r="Y24" s="23">
        <f>'Electric lighting'!$G24+'Overcast Sky'!Y24</f>
        <v>1057.5472</v>
      </c>
      <c r="Z24" s="23">
        <f>'Electric lighting'!$G24+'Overcast Sky'!Z24</f>
        <v>1116.4132</v>
      </c>
      <c r="AA24" s="23">
        <f>'Electric lighting'!$G24+'Overcast Sky'!AA24</f>
        <v>1170.1750999999999</v>
      </c>
      <c r="AB24" s="23">
        <f>'Electric lighting'!$G24+'Overcast Sky'!AB24</f>
        <v>1225.9675</v>
      </c>
      <c r="AC24" s="23">
        <f>'Electric lighting'!$G24+'Overcast Sky'!AC24</f>
        <v>1171.8696</v>
      </c>
      <c r="AD24" s="23">
        <f>'Electric lighting'!$G24+'Overcast Sky'!AD24</f>
        <v>1160.3905</v>
      </c>
      <c r="AE24" s="23">
        <f>'Electric lighting'!$G24+'Overcast Sky'!AE24</f>
        <v>874.1860999999999</v>
      </c>
    </row>
    <row r="25" spans="1:31" x14ac:dyDescent="0.3">
      <c r="A25" s="60" t="s">
        <v>37</v>
      </c>
      <c r="B25" s="23">
        <f>'Electric lighting'!$G25+'Overcast Sky'!B25</f>
        <v>772.42327699999998</v>
      </c>
      <c r="C25" s="23">
        <f>'Electric lighting'!$G25+'Overcast Sky'!C25</f>
        <v>794.31208000000004</v>
      </c>
      <c r="D25" s="23">
        <f>'Electric lighting'!$G25+'Overcast Sky'!D25</f>
        <v>830.43305999999995</v>
      </c>
      <c r="E25" s="23">
        <f>'Electric lighting'!$G25+'Overcast Sky'!E25</f>
        <v>834.03035999999997</v>
      </c>
      <c r="F25" s="23">
        <f>'Electric lighting'!$G25+'Overcast Sky'!F25</f>
        <v>851.24584000000004</v>
      </c>
      <c r="G25" s="23">
        <f>'Electric lighting'!$G25+'Overcast Sky'!G25</f>
        <v>838.51783</v>
      </c>
      <c r="H25" s="23">
        <f>'Electric lighting'!$G25+'Overcast Sky'!H25</f>
        <v>834.99473999999998</v>
      </c>
      <c r="I25" s="23">
        <f>'Electric lighting'!$G25+'Overcast Sky'!I25</f>
        <v>794.87890000000004</v>
      </c>
      <c r="J25" s="23">
        <f>'Electric lighting'!$G25+'Overcast Sky'!J25</f>
        <v>772.09260800000004</v>
      </c>
      <c r="K25" s="23">
        <f>'Electric lighting'!$G25+'Overcast Sky'!K25</f>
        <v>766</v>
      </c>
      <c r="L25" s="23">
        <f>'Electric lighting'!$G25+'Overcast Sky'!L25</f>
        <v>849.99337000000003</v>
      </c>
      <c r="M25" s="23">
        <f>'Electric lighting'!$G25+'Overcast Sky'!M25</f>
        <v>879.05729999999994</v>
      </c>
      <c r="N25" s="23">
        <f>'Electric lighting'!$G25+'Overcast Sky'!N25</f>
        <v>927.84090000000003</v>
      </c>
      <c r="O25" s="23">
        <f>'Electric lighting'!$G25+'Overcast Sky'!O25</f>
        <v>983.83820000000003</v>
      </c>
      <c r="P25" s="23">
        <f>'Electric lighting'!$G25+'Overcast Sky'!P25</f>
        <v>997.1549</v>
      </c>
      <c r="Q25" s="23">
        <f>'Electric lighting'!$G25+'Overcast Sky'!Q25</f>
        <v>901.22839999999997</v>
      </c>
      <c r="R25" s="23">
        <f>'Electric lighting'!$G25+'Overcast Sky'!R25</f>
        <v>933.57050000000004</v>
      </c>
      <c r="S25" s="23">
        <f>'Electric lighting'!$G25+'Overcast Sky'!S25</f>
        <v>881.58479999999997</v>
      </c>
      <c r="T25" s="23">
        <f>'Electric lighting'!$G25+'Overcast Sky'!T25</f>
        <v>830.48964999999998</v>
      </c>
      <c r="U25" s="23">
        <f>'Electric lighting'!$G25+'Overcast Sky'!U25</f>
        <v>795.72406999999998</v>
      </c>
      <c r="V25" s="23">
        <f>'Electric lighting'!$G25+'Overcast Sky'!V25</f>
        <v>855.63174000000004</v>
      </c>
      <c r="W25" s="23">
        <f>'Electric lighting'!$G25+'Overcast Sky'!W25</f>
        <v>952.33310000000006</v>
      </c>
      <c r="X25" s="23">
        <f>'Electric lighting'!$G25+'Overcast Sky'!X25</f>
        <v>974.33220000000006</v>
      </c>
      <c r="Y25" s="23">
        <f>'Electric lighting'!$G25+'Overcast Sky'!Y25</f>
        <v>1036.3679999999999</v>
      </c>
      <c r="Z25" s="23">
        <f>'Electric lighting'!$G25+'Overcast Sky'!Z25</f>
        <v>1086.4454000000001</v>
      </c>
      <c r="AA25" s="23">
        <f>'Electric lighting'!$G25+'Overcast Sky'!AA25</f>
        <v>1014.2763</v>
      </c>
      <c r="AB25" s="23">
        <f>'Electric lighting'!$G25+'Overcast Sky'!AB25</f>
        <v>1102.1786999999999</v>
      </c>
      <c r="AC25" s="23">
        <f>'Electric lighting'!$G25+'Overcast Sky'!AC25</f>
        <v>1026.5385000000001</v>
      </c>
      <c r="AD25" s="23">
        <f>'Electric lighting'!$G25+'Overcast Sky'!AD25</f>
        <v>983.74040000000002</v>
      </c>
      <c r="AE25" s="23">
        <f>'Electric lighting'!$G25+'Overcast Sky'!AE25</f>
        <v>993.90480000000002</v>
      </c>
    </row>
    <row r="26" spans="1:31" x14ac:dyDescent="0.3">
      <c r="A26" s="60" t="s">
        <v>38</v>
      </c>
      <c r="B26" s="23">
        <f>'Electric lighting'!$G26+'Overcast Sky'!B26</f>
        <v>694.66568899999993</v>
      </c>
      <c r="C26" s="23">
        <f>'Electric lighting'!$G26+'Overcast Sky'!C26</f>
        <v>711.60584999999992</v>
      </c>
      <c r="D26" s="23">
        <f>'Electric lighting'!$G26+'Overcast Sky'!D26</f>
        <v>724.51985999999999</v>
      </c>
      <c r="E26" s="23">
        <f>'Electric lighting'!$G26+'Overcast Sky'!E26</f>
        <v>754.91099999999994</v>
      </c>
      <c r="F26" s="23">
        <f>'Electric lighting'!$G26+'Overcast Sky'!F26</f>
        <v>734.31981999999994</v>
      </c>
      <c r="G26" s="23">
        <f>'Electric lighting'!$G26+'Overcast Sky'!G26</f>
        <v>748.7523799999999</v>
      </c>
      <c r="H26" s="23">
        <f>'Electric lighting'!$G26+'Overcast Sky'!H26</f>
        <v>737.49424999999997</v>
      </c>
      <c r="I26" s="23">
        <f>'Electric lighting'!$G26+'Overcast Sky'!I26</f>
        <v>720.1079299999999</v>
      </c>
      <c r="J26" s="23">
        <f>'Electric lighting'!$G26+'Overcast Sky'!J26</f>
        <v>695.24346299999991</v>
      </c>
      <c r="K26" s="23">
        <f>'Electric lighting'!$G26+'Overcast Sky'!K26</f>
        <v>689.8</v>
      </c>
      <c r="L26" s="23">
        <f>'Electric lighting'!$G26+'Overcast Sky'!L26</f>
        <v>735.96397999999999</v>
      </c>
      <c r="M26" s="23">
        <f>'Electric lighting'!$G26+'Overcast Sky'!M26</f>
        <v>789.33003999999994</v>
      </c>
      <c r="N26" s="23">
        <f>'Electric lighting'!$G26+'Overcast Sky'!N26</f>
        <v>808.68679999999995</v>
      </c>
      <c r="O26" s="23">
        <f>'Electric lighting'!$G26+'Overcast Sky'!O26</f>
        <v>859.5800999999999</v>
      </c>
      <c r="P26" s="23">
        <f>'Electric lighting'!$G26+'Overcast Sky'!P26</f>
        <v>862.43489999999997</v>
      </c>
      <c r="Q26" s="23">
        <f>'Electric lighting'!$G26+'Overcast Sky'!Q26</f>
        <v>885.08819999999992</v>
      </c>
      <c r="R26" s="23">
        <f>'Electric lighting'!$G26+'Overcast Sky'!R26</f>
        <v>871.11449999999991</v>
      </c>
      <c r="S26" s="23">
        <f>'Electric lighting'!$G26+'Overcast Sky'!S26</f>
        <v>804.18549999999993</v>
      </c>
      <c r="T26" s="23">
        <f>'Electric lighting'!$G26+'Overcast Sky'!T26</f>
        <v>776.72164999999995</v>
      </c>
      <c r="U26" s="23">
        <f>'Electric lighting'!$G26+'Overcast Sky'!U26</f>
        <v>721.55615999999998</v>
      </c>
      <c r="V26" s="23">
        <f>'Electric lighting'!$G26+'Overcast Sky'!V26</f>
        <v>808.95389999999998</v>
      </c>
      <c r="W26" s="23">
        <f>'Electric lighting'!$G26+'Overcast Sky'!W26</f>
        <v>837.05419999999992</v>
      </c>
      <c r="X26" s="23">
        <f>'Electric lighting'!$G26+'Overcast Sky'!X26</f>
        <v>958.45749999999998</v>
      </c>
      <c r="Y26" s="23">
        <f>'Electric lighting'!$G26+'Overcast Sky'!Y26</f>
        <v>957.93020000000001</v>
      </c>
      <c r="Z26" s="23">
        <f>'Electric lighting'!$G26+'Overcast Sky'!Z26</f>
        <v>931.51829999999995</v>
      </c>
      <c r="AA26" s="23">
        <f>'Electric lighting'!$G26+'Overcast Sky'!AA26</f>
        <v>1064.6544999999999</v>
      </c>
      <c r="AB26" s="23">
        <f>'Electric lighting'!$G26+'Overcast Sky'!AB26</f>
        <v>1013.425</v>
      </c>
      <c r="AC26" s="23">
        <f>'Electric lighting'!$G26+'Overcast Sky'!AC26</f>
        <v>958.34919999999988</v>
      </c>
      <c r="AD26" s="23">
        <f>'Electric lighting'!$G26+'Overcast Sky'!AD26</f>
        <v>900.53139999999996</v>
      </c>
      <c r="AE26" s="23">
        <f>'Electric lighting'!$G26+'Overcast Sky'!AE26</f>
        <v>855.17649999999992</v>
      </c>
    </row>
    <row r="27" spans="1:31" x14ac:dyDescent="0.3">
      <c r="A27" s="60" t="s">
        <v>39</v>
      </c>
      <c r="B27" s="23">
        <f>'Electric lighting'!$G27+'Overcast Sky'!B27</f>
        <v>546.790887</v>
      </c>
      <c r="C27" s="23">
        <f>'Electric lighting'!$G27+'Overcast Sky'!C27</f>
        <v>565.45722000000001</v>
      </c>
      <c r="D27" s="23">
        <f>'Electric lighting'!$G27+'Overcast Sky'!D27</f>
        <v>586.59902</v>
      </c>
      <c r="E27" s="23">
        <f>'Electric lighting'!$G27+'Overcast Sky'!E27</f>
        <v>596.54872</v>
      </c>
      <c r="F27" s="23">
        <f>'Electric lighting'!$G27+'Overcast Sky'!F27</f>
        <v>614.35604999999998</v>
      </c>
      <c r="G27" s="23">
        <f>'Electric lighting'!$G27+'Overcast Sky'!G27</f>
        <v>591.18908999999996</v>
      </c>
      <c r="H27" s="23">
        <f>'Electric lighting'!$G27+'Overcast Sky'!H27</f>
        <v>577.97579999999994</v>
      </c>
      <c r="I27" s="23">
        <f>'Electric lighting'!$G27+'Overcast Sky'!I27</f>
        <v>575.76994000000002</v>
      </c>
      <c r="J27" s="23">
        <f>'Electric lighting'!$G27+'Overcast Sky'!J27</f>
        <v>548.90239299999996</v>
      </c>
      <c r="K27" s="23">
        <f>'Electric lighting'!$G27+'Overcast Sky'!K27</f>
        <v>542.4</v>
      </c>
      <c r="L27" s="23">
        <f>'Electric lighting'!$G27+'Overcast Sky'!L27</f>
        <v>597.44349</v>
      </c>
      <c r="M27" s="23">
        <f>'Electric lighting'!$G27+'Overcast Sky'!M27</f>
        <v>607.33816000000002</v>
      </c>
      <c r="N27" s="23">
        <f>'Electric lighting'!$G27+'Overcast Sky'!N27</f>
        <v>713.9375</v>
      </c>
      <c r="O27" s="23">
        <f>'Electric lighting'!$G27+'Overcast Sky'!O27</f>
        <v>670.27779999999996</v>
      </c>
      <c r="P27" s="23">
        <f>'Electric lighting'!$G27+'Overcast Sky'!P27</f>
        <v>720.55549999999994</v>
      </c>
      <c r="Q27" s="23">
        <f>'Electric lighting'!$G27+'Overcast Sky'!Q27</f>
        <v>666.96799999999996</v>
      </c>
      <c r="R27" s="23">
        <f>'Electric lighting'!$G27+'Overcast Sky'!R27</f>
        <v>681.16549999999995</v>
      </c>
      <c r="S27" s="23">
        <f>'Electric lighting'!$G27+'Overcast Sky'!S27</f>
        <v>633.90355999999997</v>
      </c>
      <c r="T27" s="23">
        <f>'Electric lighting'!$G27+'Overcast Sky'!T27</f>
        <v>593.83506999999997</v>
      </c>
      <c r="U27" s="23">
        <f>'Electric lighting'!$G27+'Overcast Sky'!U27</f>
        <v>575.96016999999995</v>
      </c>
      <c r="V27" s="23">
        <f>'Electric lighting'!$G27+'Overcast Sky'!V27</f>
        <v>626.72757999999999</v>
      </c>
      <c r="W27" s="23">
        <f>'Electric lighting'!$G27+'Overcast Sky'!W27</f>
        <v>646.55739999999992</v>
      </c>
      <c r="X27" s="23">
        <f>'Electric lighting'!$G27+'Overcast Sky'!X27</f>
        <v>767.4932</v>
      </c>
      <c r="Y27" s="23">
        <f>'Electric lighting'!$G27+'Overcast Sky'!Y27</f>
        <v>725.96049999999991</v>
      </c>
      <c r="Z27" s="23">
        <f>'Electric lighting'!$G27+'Overcast Sky'!Z27</f>
        <v>782.35649999999998</v>
      </c>
      <c r="AA27" s="23">
        <f>'Electric lighting'!$G27+'Overcast Sky'!AA27</f>
        <v>780.03279999999995</v>
      </c>
      <c r="AB27" s="23">
        <f>'Electric lighting'!$G27+'Overcast Sky'!AB27</f>
        <v>760.30600000000004</v>
      </c>
      <c r="AC27" s="23">
        <f>'Electric lighting'!$G27+'Overcast Sky'!AC27</f>
        <v>768.47050000000002</v>
      </c>
      <c r="AD27" s="23">
        <f>'Electric lighting'!$G27+'Overcast Sky'!AD27</f>
        <v>710.68039999999996</v>
      </c>
      <c r="AE27" s="23">
        <f>'Electric lighting'!$G27+'Overcast Sky'!AE27</f>
        <v>681.1934</v>
      </c>
    </row>
    <row r="28" spans="1:31" x14ac:dyDescent="0.3">
      <c r="A28" s="60" t="s">
        <v>40</v>
      </c>
      <c r="B28" s="23">
        <f>'Electric lighting'!$G28+'Overcast Sky'!B28</f>
        <v>415.42116500000003</v>
      </c>
      <c r="C28" s="23">
        <f>'Electric lighting'!$G28+'Overcast Sky'!C28</f>
        <v>435.52811000000003</v>
      </c>
      <c r="D28" s="23">
        <f>'Electric lighting'!$G28+'Overcast Sky'!D28</f>
        <v>449.43690000000004</v>
      </c>
      <c r="E28" s="23">
        <f>'Electric lighting'!$G28+'Overcast Sky'!E28</f>
        <v>466.28370000000001</v>
      </c>
      <c r="F28" s="23">
        <f>'Electric lighting'!$G28+'Overcast Sky'!F28</f>
        <v>468.60675000000003</v>
      </c>
      <c r="G28" s="23">
        <f>'Electric lighting'!$G28+'Overcast Sky'!G28</f>
        <v>474.83339999999998</v>
      </c>
      <c r="H28" s="23">
        <f>'Electric lighting'!$G28+'Overcast Sky'!H28</f>
        <v>460.75111000000004</v>
      </c>
      <c r="I28" s="23">
        <f>'Electric lighting'!$G28+'Overcast Sky'!I28</f>
        <v>445.6103</v>
      </c>
      <c r="J28" s="23">
        <f>'Electric lighting'!$G28+'Overcast Sky'!J28</f>
        <v>416.26394800000003</v>
      </c>
      <c r="K28" s="23">
        <f>'Electric lighting'!$G28+'Overcast Sky'!K28</f>
        <v>411.3</v>
      </c>
      <c r="L28" s="23">
        <f>'Electric lighting'!$G28+'Overcast Sky'!L28</f>
        <v>469.94609000000003</v>
      </c>
      <c r="M28" s="23">
        <f>'Electric lighting'!$G28+'Overcast Sky'!M28</f>
        <v>486.55231000000003</v>
      </c>
      <c r="N28" s="23">
        <f>'Electric lighting'!$G28+'Overcast Sky'!N28</f>
        <v>559.64779999999996</v>
      </c>
      <c r="O28" s="23">
        <f>'Electric lighting'!$G28+'Overcast Sky'!O28</f>
        <v>585.66740000000004</v>
      </c>
      <c r="P28" s="23">
        <f>'Electric lighting'!$G28+'Overcast Sky'!P28</f>
        <v>559.13130000000001</v>
      </c>
      <c r="Q28" s="23">
        <f>'Electric lighting'!$G28+'Overcast Sky'!Q28</f>
        <v>535.85550000000001</v>
      </c>
      <c r="R28" s="23">
        <f>'Electric lighting'!$G28+'Overcast Sky'!R28</f>
        <v>580.28780000000006</v>
      </c>
      <c r="S28" s="23">
        <f>'Electric lighting'!$G28+'Overcast Sky'!S28</f>
        <v>528.77530000000002</v>
      </c>
      <c r="T28" s="23">
        <f>'Electric lighting'!$G28+'Overcast Sky'!T28</f>
        <v>483.87737000000004</v>
      </c>
      <c r="U28" s="23">
        <f>'Electric lighting'!$G28+'Overcast Sky'!U28</f>
        <v>440.54451</v>
      </c>
      <c r="V28" s="23">
        <f>'Electric lighting'!$G28+'Overcast Sky'!V28</f>
        <v>487.36077</v>
      </c>
      <c r="W28" s="23">
        <f>'Electric lighting'!$G28+'Overcast Sky'!W28</f>
        <v>556.29939999999999</v>
      </c>
      <c r="X28" s="23">
        <f>'Electric lighting'!$G28+'Overcast Sky'!X28</f>
        <v>604.8134</v>
      </c>
      <c r="Y28" s="23">
        <f>'Electric lighting'!$G28+'Overcast Sky'!Y28</f>
        <v>645.90869999999995</v>
      </c>
      <c r="Z28" s="23">
        <f>'Electric lighting'!$G28+'Overcast Sky'!Z28</f>
        <v>645.89670000000001</v>
      </c>
      <c r="AA28" s="23">
        <f>'Electric lighting'!$G28+'Overcast Sky'!AA28</f>
        <v>593.28250000000003</v>
      </c>
      <c r="AB28" s="23">
        <f>'Electric lighting'!$G28+'Overcast Sky'!AB28</f>
        <v>629.28050000000007</v>
      </c>
      <c r="AC28" s="23">
        <f>'Electric lighting'!$G28+'Overcast Sky'!AC28</f>
        <v>627.048</v>
      </c>
      <c r="AD28" s="23">
        <f>'Electric lighting'!$G28+'Overcast Sky'!AD28</f>
        <v>562.47479999999996</v>
      </c>
      <c r="AE28" s="23">
        <f>'Electric lighting'!$G28+'Overcast Sky'!AE28</f>
        <v>560.62540000000001</v>
      </c>
    </row>
    <row r="29" spans="1:31" x14ac:dyDescent="0.3">
      <c r="A29" s="3"/>
      <c r="B29" s="3">
        <f>COUNTIF(B3:B28,"&gt;500")</f>
        <v>24</v>
      </c>
      <c r="C29" s="3">
        <f t="shared" ref="C29:AE29" si="0">COUNTIF(C3:C28,"&gt;500")</f>
        <v>24</v>
      </c>
      <c r="D29" s="3">
        <f t="shared" si="0"/>
        <v>24</v>
      </c>
      <c r="E29" s="3">
        <f t="shared" si="0"/>
        <v>25</v>
      </c>
      <c r="F29" s="3">
        <f t="shared" si="0"/>
        <v>25</v>
      </c>
      <c r="G29" s="3">
        <f t="shared" si="0"/>
        <v>25</v>
      </c>
      <c r="H29" s="3">
        <f t="shared" si="0"/>
        <v>25</v>
      </c>
      <c r="I29" s="3">
        <f t="shared" si="0"/>
        <v>24</v>
      </c>
      <c r="J29" s="3">
        <f t="shared" si="0"/>
        <v>24</v>
      </c>
      <c r="K29" s="3">
        <f t="shared" si="0"/>
        <v>24</v>
      </c>
      <c r="L29" s="3">
        <f t="shared" si="0"/>
        <v>25</v>
      </c>
      <c r="M29" s="3">
        <f t="shared" si="0"/>
        <v>25</v>
      </c>
      <c r="N29" s="3">
        <f t="shared" si="0"/>
        <v>26</v>
      </c>
      <c r="O29" s="3">
        <f t="shared" si="0"/>
        <v>26</v>
      </c>
      <c r="P29" s="3">
        <f t="shared" si="0"/>
        <v>26</v>
      </c>
      <c r="Q29" s="3">
        <f t="shared" si="0"/>
        <v>26</v>
      </c>
      <c r="R29" s="3">
        <f t="shared" si="0"/>
        <v>26</v>
      </c>
      <c r="S29" s="3">
        <f t="shared" si="0"/>
        <v>26</v>
      </c>
      <c r="T29" s="3">
        <f t="shared" si="0"/>
        <v>25</v>
      </c>
      <c r="U29" s="3">
        <f t="shared" si="0"/>
        <v>24</v>
      </c>
      <c r="V29" s="3">
        <f t="shared" si="0"/>
        <v>25</v>
      </c>
      <c r="W29" s="3">
        <f t="shared" si="0"/>
        <v>26</v>
      </c>
      <c r="X29" s="3">
        <f t="shared" si="0"/>
        <v>26</v>
      </c>
      <c r="Y29" s="3">
        <f t="shared" si="0"/>
        <v>26</v>
      </c>
      <c r="Z29" s="3">
        <f t="shared" si="0"/>
        <v>26</v>
      </c>
      <c r="AA29" s="3">
        <f t="shared" si="0"/>
        <v>26</v>
      </c>
      <c r="AB29" s="3">
        <f t="shared" si="0"/>
        <v>26</v>
      </c>
      <c r="AC29" s="3">
        <f t="shared" si="0"/>
        <v>26</v>
      </c>
      <c r="AD29" s="3">
        <f t="shared" si="0"/>
        <v>26</v>
      </c>
      <c r="AE29" s="3">
        <f t="shared" si="0"/>
        <v>26</v>
      </c>
    </row>
    <row r="30" spans="1:31" ht="15" thickBot="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</row>
    <row r="31" spans="1:31" ht="15" thickBot="1" x14ac:dyDescent="0.35">
      <c r="A31" s="112" t="s">
        <v>64</v>
      </c>
      <c r="B31" s="119" t="s">
        <v>74</v>
      </c>
      <c r="C31" s="120"/>
      <c r="D31" s="120"/>
      <c r="E31" s="120"/>
      <c r="F31" s="120"/>
      <c r="G31" s="120"/>
      <c r="H31" s="120"/>
      <c r="I31" s="120"/>
      <c r="J31" s="120"/>
      <c r="K31" s="121"/>
      <c r="L31" s="119" t="s">
        <v>75</v>
      </c>
      <c r="M31" s="120"/>
      <c r="N31" s="120"/>
      <c r="O31" s="120"/>
      <c r="P31" s="120"/>
      <c r="Q31" s="120"/>
      <c r="R31" s="120"/>
      <c r="S31" s="120"/>
      <c r="T31" s="120"/>
      <c r="U31" s="121"/>
      <c r="V31" s="119" t="s">
        <v>76</v>
      </c>
      <c r="W31" s="120"/>
      <c r="X31" s="120"/>
      <c r="Y31" s="120"/>
      <c r="Z31" s="120"/>
      <c r="AA31" s="120"/>
      <c r="AB31" s="120"/>
      <c r="AC31" s="120"/>
      <c r="AD31" s="120"/>
      <c r="AE31" s="121"/>
    </row>
    <row r="32" spans="1:31" ht="15" thickBot="1" x14ac:dyDescent="0.35">
      <c r="A32" s="113"/>
      <c r="B32" s="61">
        <v>8.3000000000000007</v>
      </c>
      <c r="C32" s="61">
        <v>9.3000000000000007</v>
      </c>
      <c r="D32" s="61">
        <v>10.3</v>
      </c>
      <c r="E32" s="61">
        <v>11.3</v>
      </c>
      <c r="F32" s="61">
        <v>12.3</v>
      </c>
      <c r="G32" s="61">
        <v>13.3</v>
      </c>
      <c r="H32" s="61">
        <v>14.3</v>
      </c>
      <c r="I32" s="61">
        <v>15.3</v>
      </c>
      <c r="J32" s="61">
        <v>16.3</v>
      </c>
      <c r="K32" s="62">
        <v>17.3</v>
      </c>
      <c r="L32" s="61">
        <v>8.3000000000000007</v>
      </c>
      <c r="M32" s="61">
        <v>9.3000000000000007</v>
      </c>
      <c r="N32" s="61">
        <v>10.3</v>
      </c>
      <c r="O32" s="61">
        <v>11.3</v>
      </c>
      <c r="P32" s="61">
        <v>12.3</v>
      </c>
      <c r="Q32" s="61">
        <v>13.3</v>
      </c>
      <c r="R32" s="61">
        <v>14.3</v>
      </c>
      <c r="S32" s="61">
        <v>15.3</v>
      </c>
      <c r="T32" s="61">
        <v>16.3</v>
      </c>
      <c r="U32" s="62">
        <v>17.3</v>
      </c>
      <c r="V32" s="62">
        <v>7.3</v>
      </c>
      <c r="W32" s="61">
        <v>8.3000000000000007</v>
      </c>
      <c r="X32" s="61">
        <v>9.3000000000000007</v>
      </c>
      <c r="Y32" s="61">
        <v>10.3</v>
      </c>
      <c r="Z32" s="61">
        <v>11.3</v>
      </c>
      <c r="AA32" s="61">
        <v>12.3</v>
      </c>
      <c r="AB32" s="61">
        <v>13.3</v>
      </c>
      <c r="AC32" s="61">
        <v>14.3</v>
      </c>
      <c r="AD32" s="61">
        <v>15.3</v>
      </c>
      <c r="AE32" s="62">
        <v>16.3</v>
      </c>
    </row>
    <row r="33" spans="1:33" x14ac:dyDescent="0.3">
      <c r="A33" s="59" t="s">
        <v>10</v>
      </c>
      <c r="B33" s="23">
        <f>'Electric lighting'!$C3+'Overcast Sky'!B33</f>
        <v>139.236554496</v>
      </c>
      <c r="C33" s="23">
        <f>'Electric lighting'!$C3+'Overcast Sky'!C33</f>
        <v>160.93922358200001</v>
      </c>
      <c r="D33" s="23">
        <f>'Electric lighting'!$C3+'Overcast Sky'!D33</f>
        <v>180.845283658</v>
      </c>
      <c r="E33" s="23">
        <f>'Electric lighting'!$C3+'Overcast Sky'!E33</f>
        <v>227.56788788</v>
      </c>
      <c r="F33" s="23">
        <f>'Electric lighting'!$C3+'Overcast Sky'!F33</f>
        <v>210.07754205600003</v>
      </c>
      <c r="G33" s="23">
        <f>'Electric lighting'!$C3+'Overcast Sky'!G33</f>
        <v>231.15186674</v>
      </c>
      <c r="H33" s="23">
        <f>'Electric lighting'!$C3+'Overcast Sky'!H33</f>
        <v>178.53798460799999</v>
      </c>
      <c r="I33" s="23">
        <f>'Electric lighting'!$C3+'Overcast Sky'!I33</f>
        <v>163.47528242199999</v>
      </c>
      <c r="J33" s="23">
        <f>'Electric lighting'!$C3+'Overcast Sky'!J33</f>
        <v>142.186156326</v>
      </c>
      <c r="K33" s="23">
        <f>'Electric lighting'!$C3+'Overcast Sky'!K33</f>
        <v>129</v>
      </c>
      <c r="L33" s="23">
        <f>'Electric lighting'!$C3+'Overcast Sky'!L33</f>
        <v>230.76364086000001</v>
      </c>
      <c r="M33" s="23">
        <f>'Electric lighting'!$C3+'Overcast Sky'!M33</f>
        <v>269.71313143999998</v>
      </c>
      <c r="N33" s="23">
        <f>'Electric lighting'!$C3+'Overcast Sky'!N33</f>
        <v>329.57636648000005</v>
      </c>
      <c r="O33" s="23">
        <f>'Electric lighting'!$C3+'Overcast Sky'!O33</f>
        <v>363.06497002000003</v>
      </c>
      <c r="P33" s="23">
        <f>'Electric lighting'!$C3+'Overcast Sky'!P33</f>
        <v>427.43773035999999</v>
      </c>
      <c r="Q33" s="23">
        <f>'Electric lighting'!$C3+'Overcast Sky'!Q33</f>
        <v>324.64183981999997</v>
      </c>
      <c r="R33" s="23">
        <f>'Electric lighting'!$C3+'Overcast Sky'!R33</f>
        <v>325.03767442000003</v>
      </c>
      <c r="S33" s="23">
        <f>'Electric lighting'!$C3+'Overcast Sky'!S33</f>
        <v>333.70608984</v>
      </c>
      <c r="T33" s="23">
        <f>'Electric lighting'!$C3+'Overcast Sky'!T33</f>
        <v>190.563901714</v>
      </c>
      <c r="U33" s="23">
        <f>'Electric lighting'!$C3+'Overcast Sky'!U33</f>
        <v>167.86602110999999</v>
      </c>
      <c r="V33" s="23">
        <f>'Electric lighting'!$C3+'Overcast Sky'!V33</f>
        <v>256.44452014000001</v>
      </c>
      <c r="W33" s="23">
        <f>'Electric lighting'!$C3+'Overcast Sky'!W33</f>
        <v>329.31613014000004</v>
      </c>
      <c r="X33" s="23">
        <f>'Electric lighting'!$C3+'Overcast Sky'!X33</f>
        <v>416.94240692000005</v>
      </c>
      <c r="Y33" s="23">
        <f>'Electric lighting'!$C3+'Overcast Sky'!Y33</f>
        <v>502.46315160000006</v>
      </c>
      <c r="Z33" s="23">
        <f>'Electric lighting'!$C3+'Overcast Sky'!Z33</f>
        <v>541.67052344000001</v>
      </c>
      <c r="AA33" s="23">
        <f>'Electric lighting'!$C3+'Overcast Sky'!AA33</f>
        <v>360.12573960000003</v>
      </c>
      <c r="AB33" s="23">
        <f>'Electric lighting'!$C3+'Overcast Sky'!AB33</f>
        <v>449.09540836000002</v>
      </c>
      <c r="AC33" s="23">
        <f>'Electric lighting'!$C3+'Overcast Sky'!AC33</f>
        <v>463.74853496000003</v>
      </c>
      <c r="AD33" s="23">
        <f>'Electric lighting'!$C3+'Overcast Sky'!AD33</f>
        <v>435.75931496000004</v>
      </c>
      <c r="AE33" s="23">
        <f>'Electric lighting'!$C3+'Overcast Sky'!AE33</f>
        <v>342.83628210000001</v>
      </c>
      <c r="AG33" s="3" t="s">
        <v>46</v>
      </c>
    </row>
    <row r="34" spans="1:33" x14ac:dyDescent="0.3">
      <c r="A34" s="60" t="s">
        <v>16</v>
      </c>
      <c r="B34" s="23">
        <f>'Electric lighting'!$C4+'Overcast Sky'!B34</f>
        <v>165.27544144999999</v>
      </c>
      <c r="C34" s="23">
        <f>'Electric lighting'!$C4+'Overcast Sky'!C34</f>
        <v>212.50689693799998</v>
      </c>
      <c r="D34" s="23">
        <f>'Electric lighting'!$C4+'Overcast Sky'!D34</f>
        <v>254.54877965999998</v>
      </c>
      <c r="E34" s="23">
        <f>'Electric lighting'!$C4+'Overcast Sky'!E34</f>
        <v>299.95508438000002</v>
      </c>
      <c r="F34" s="23">
        <f>'Electric lighting'!$C4+'Overcast Sky'!F34</f>
        <v>335.47811472000001</v>
      </c>
      <c r="G34" s="23">
        <f>'Electric lighting'!$C4+'Overcast Sky'!G34</f>
        <v>306.44015948000003</v>
      </c>
      <c r="H34" s="23">
        <f>'Electric lighting'!$C4+'Overcast Sky'!H34</f>
        <v>235.506490464</v>
      </c>
      <c r="I34" s="23">
        <f>'Electric lighting'!$C4+'Overcast Sky'!I34</f>
        <v>198.772758786</v>
      </c>
      <c r="J34" s="23">
        <f>'Electric lighting'!$C4+'Overcast Sky'!J34</f>
        <v>166.74613456199998</v>
      </c>
      <c r="K34" s="23">
        <f>'Electric lighting'!$C4+'Overcast Sky'!K34</f>
        <v>154.69999999999999</v>
      </c>
      <c r="L34" s="23">
        <f>'Electric lighting'!$C4+'Overcast Sky'!L34</f>
        <v>297.17364431999999</v>
      </c>
      <c r="M34" s="23">
        <f>'Electric lighting'!$C4+'Overcast Sky'!M34</f>
        <v>345.60215074000001</v>
      </c>
      <c r="N34" s="23">
        <f>'Electric lighting'!$C4+'Overcast Sky'!N34</f>
        <v>396.17595387999995</v>
      </c>
      <c r="O34" s="23">
        <f>'Electric lighting'!$C4+'Overcast Sky'!O34</f>
        <v>523.86594581999998</v>
      </c>
      <c r="P34" s="23">
        <f>'Electric lighting'!$C4+'Overcast Sky'!P34</f>
        <v>577.43513898000003</v>
      </c>
      <c r="Q34" s="23">
        <f>'Electric lighting'!$C4+'Overcast Sky'!Q34</f>
        <v>486.82144322000005</v>
      </c>
      <c r="R34" s="23">
        <f>'Electric lighting'!$C4+'Overcast Sky'!R34</f>
        <v>413.77130004000003</v>
      </c>
      <c r="S34" s="23">
        <f>'Electric lighting'!$C4+'Overcast Sky'!S34</f>
        <v>351.00171511999997</v>
      </c>
      <c r="T34" s="23">
        <f>'Electric lighting'!$C4+'Overcast Sky'!T34</f>
        <v>308.86290273999998</v>
      </c>
      <c r="U34" s="23">
        <f>'Electric lighting'!$C4+'Overcast Sky'!U34</f>
        <v>212.565022124</v>
      </c>
      <c r="V34" s="23">
        <f>'Electric lighting'!$C4+'Overcast Sky'!V34</f>
        <v>323.86856669999997</v>
      </c>
      <c r="W34" s="23">
        <f>'Electric lighting'!$C4+'Overcast Sky'!W34</f>
        <v>422.26145402000003</v>
      </c>
      <c r="X34" s="23">
        <f>'Electric lighting'!$C4+'Overcast Sky'!X34</f>
        <v>490.47073026000004</v>
      </c>
      <c r="Y34" s="23">
        <f>'Electric lighting'!$C4+'Overcast Sky'!Y34</f>
        <v>637.55616469999995</v>
      </c>
      <c r="Z34" s="23">
        <f>'Electric lighting'!$C4+'Overcast Sky'!Z34</f>
        <v>707.29588061999993</v>
      </c>
      <c r="AA34" s="23">
        <f>'Electric lighting'!$C4+'Overcast Sky'!AA34</f>
        <v>966.49879340000007</v>
      </c>
      <c r="AB34" s="23">
        <f>'Electric lighting'!$C4+'Overcast Sky'!AB34</f>
        <v>624.61373198000001</v>
      </c>
      <c r="AC34" s="23">
        <f>'Electric lighting'!$C4+'Overcast Sky'!AC34</f>
        <v>811.93797272000006</v>
      </c>
      <c r="AD34" s="23">
        <f>'Electric lighting'!$C4+'Overcast Sky'!AD34</f>
        <v>634.00352652000004</v>
      </c>
      <c r="AE34" s="23">
        <f>'Electric lighting'!$C4+'Overcast Sky'!AE34</f>
        <v>531.64549970000007</v>
      </c>
      <c r="AG34" t="s">
        <v>83</v>
      </c>
    </row>
    <row r="35" spans="1:33" x14ac:dyDescent="0.3">
      <c r="A35" s="60" t="s">
        <v>17</v>
      </c>
      <c r="B35" s="23">
        <f>'Electric lighting'!$C5+'Overcast Sky'!B35</f>
        <v>190.55634718600001</v>
      </c>
      <c r="C35" s="23">
        <f>'Electric lighting'!$C5+'Overcast Sky'!C35</f>
        <v>208.03614044</v>
      </c>
      <c r="D35" s="23">
        <f>'Electric lighting'!$C5+'Overcast Sky'!D35</f>
        <v>263.854172318</v>
      </c>
      <c r="E35" s="23">
        <f>'Electric lighting'!$C5+'Overcast Sky'!E35</f>
        <v>281.04362044000004</v>
      </c>
      <c r="F35" s="23">
        <f>'Electric lighting'!$C5+'Overcast Sky'!F35</f>
        <v>294.08967668000003</v>
      </c>
      <c r="G35" s="23">
        <f>'Electric lighting'!$C5+'Overcast Sky'!G35</f>
        <v>251.361469298</v>
      </c>
      <c r="H35" s="23">
        <f>'Electric lighting'!$C5+'Overcast Sky'!H35</f>
        <v>258.20916331199999</v>
      </c>
      <c r="I35" s="23">
        <f>'Electric lighting'!$C5+'Overcast Sky'!I35</f>
        <v>216.25584971399999</v>
      </c>
      <c r="J35" s="23">
        <f>'Electric lighting'!$C5+'Overcast Sky'!J35</f>
        <v>188.19790123320001</v>
      </c>
      <c r="K35" s="23">
        <f>'Electric lighting'!$C5+'Overcast Sky'!K35</f>
        <v>180</v>
      </c>
      <c r="L35" s="23">
        <f>'Electric lighting'!$C5+'Overcast Sky'!L35</f>
        <v>280.45892653999999</v>
      </c>
      <c r="M35" s="23">
        <f>'Electric lighting'!$C5+'Overcast Sky'!M35</f>
        <v>297.50535790000004</v>
      </c>
      <c r="N35" s="23">
        <f>'Electric lighting'!$C5+'Overcast Sky'!N35</f>
        <v>333.66779245999999</v>
      </c>
      <c r="O35" s="23">
        <f>'Electric lighting'!$C5+'Overcast Sky'!O35</f>
        <v>415.46932233999996</v>
      </c>
      <c r="P35" s="23">
        <f>'Electric lighting'!$C5+'Overcast Sky'!P35</f>
        <v>463.10199288000001</v>
      </c>
      <c r="Q35" s="23">
        <f>'Electric lighting'!$C5+'Overcast Sky'!Q35</f>
        <v>570.90550813999994</v>
      </c>
      <c r="R35" s="23">
        <f>'Electric lighting'!$C5+'Overcast Sky'!R35</f>
        <v>471.15763460000005</v>
      </c>
      <c r="S35" s="23">
        <f>'Electric lighting'!$C5+'Overcast Sky'!S35</f>
        <v>349.97228303999998</v>
      </c>
      <c r="T35" s="23">
        <f>'Electric lighting'!$C5+'Overcast Sky'!T35</f>
        <v>291.13749332000003</v>
      </c>
      <c r="U35" s="23">
        <f>'Electric lighting'!$C5+'Overcast Sky'!U35</f>
        <v>218.921673462</v>
      </c>
      <c r="V35" s="23">
        <f>'Electric lighting'!$C5+'Overcast Sky'!V35</f>
        <v>311.91998735999999</v>
      </c>
      <c r="W35" s="23">
        <f>'Electric lighting'!$C5+'Overcast Sky'!W35</f>
        <v>305.99668942</v>
      </c>
      <c r="X35" s="23">
        <f>'Electric lighting'!$C5+'Overcast Sky'!X35</f>
        <v>447.18074628000005</v>
      </c>
      <c r="Y35" s="23">
        <f>'Electric lighting'!$C5+'Overcast Sky'!Y35</f>
        <v>532.63998714000002</v>
      </c>
      <c r="Z35" s="23">
        <f>'Electric lighting'!$C5+'Overcast Sky'!Z35</f>
        <v>685.21312030000013</v>
      </c>
      <c r="AA35" s="23">
        <f>'Electric lighting'!$C5+'Overcast Sky'!AA35</f>
        <v>434.66929319999997</v>
      </c>
      <c r="AB35" s="23">
        <f>'Electric lighting'!$C5+'Overcast Sky'!AB35</f>
        <v>573.31321512</v>
      </c>
      <c r="AC35" s="23">
        <f>'Electric lighting'!$C5+'Overcast Sky'!AC35</f>
        <v>688.59284126</v>
      </c>
      <c r="AD35" s="23">
        <f>'Electric lighting'!$C5+'Overcast Sky'!AD35</f>
        <v>594.79399037999997</v>
      </c>
      <c r="AE35" s="23">
        <f>'Electric lighting'!$C5+'Overcast Sky'!AE35</f>
        <v>433.17164348000006</v>
      </c>
      <c r="AG35" s="3" t="s">
        <v>84</v>
      </c>
    </row>
    <row r="36" spans="1:33" x14ac:dyDescent="0.3">
      <c r="A36" s="60" t="s">
        <v>18</v>
      </c>
      <c r="B36" s="23">
        <f>'Electric lighting'!$C6+'Overcast Sky'!B36</f>
        <v>160.9574562386</v>
      </c>
      <c r="C36" s="23">
        <f>'Electric lighting'!$C6+'Overcast Sky'!C36</f>
        <v>170.55512553800003</v>
      </c>
      <c r="D36" s="23">
        <f>'Electric lighting'!$C6+'Overcast Sky'!D36</f>
        <v>188.39360653400001</v>
      </c>
      <c r="E36" s="23">
        <f>'Electric lighting'!$C6+'Overcast Sky'!E36</f>
        <v>198.76979915800001</v>
      </c>
      <c r="F36" s="23">
        <f>'Electric lighting'!$C6+'Overcast Sky'!F36</f>
        <v>194.164422102</v>
      </c>
      <c r="G36" s="23">
        <f>'Electric lighting'!$C6+'Overcast Sky'!G36</f>
        <v>211.52013887200002</v>
      </c>
      <c r="H36" s="23">
        <f>'Electric lighting'!$C6+'Overcast Sky'!H36</f>
        <v>186.88932635800001</v>
      </c>
      <c r="I36" s="23">
        <f>'Electric lighting'!$C6+'Overcast Sky'!I36</f>
        <v>173.03287803200001</v>
      </c>
      <c r="J36" s="23">
        <f>'Electric lighting'!$C6+'Overcast Sky'!J36</f>
        <v>161.4623917312</v>
      </c>
      <c r="K36" s="23">
        <f>'Electric lighting'!$C6+'Overcast Sky'!K36</f>
        <v>156.80000000000001</v>
      </c>
      <c r="L36" s="23">
        <f>'Electric lighting'!$C6+'Overcast Sky'!L36</f>
        <v>183.15153360000002</v>
      </c>
      <c r="M36" s="23">
        <f>'Electric lighting'!$C6+'Overcast Sky'!M36</f>
        <v>237.97607498000002</v>
      </c>
      <c r="N36" s="23">
        <f>'Electric lighting'!$C6+'Overcast Sky'!N36</f>
        <v>234.52760380000001</v>
      </c>
      <c r="O36" s="23">
        <f>'Electric lighting'!$C6+'Overcast Sky'!O36</f>
        <v>256.32386919999999</v>
      </c>
      <c r="P36" s="23">
        <f>'Electric lighting'!$C6+'Overcast Sky'!P36</f>
        <v>247.94884240000002</v>
      </c>
      <c r="Q36" s="23">
        <f>'Electric lighting'!$C6+'Overcast Sky'!Q36</f>
        <v>298.94130630000001</v>
      </c>
      <c r="R36" s="23">
        <f>'Electric lighting'!$C6+'Overcast Sky'!R36</f>
        <v>232.17222488600001</v>
      </c>
      <c r="S36" s="23">
        <f>'Electric lighting'!$C6+'Overcast Sky'!S36</f>
        <v>221.65518036200001</v>
      </c>
      <c r="T36" s="23">
        <f>'Electric lighting'!$C6+'Overcast Sky'!T36</f>
        <v>184.95700133400001</v>
      </c>
      <c r="U36" s="23">
        <f>'Electric lighting'!$C6+'Overcast Sky'!U36</f>
        <v>172.33291202400002</v>
      </c>
      <c r="V36" s="23">
        <f>'Electric lighting'!$C6+'Overcast Sky'!V36</f>
        <v>228.842377274</v>
      </c>
      <c r="W36" s="23">
        <f>'Electric lighting'!$C6+'Overcast Sky'!W36</f>
        <v>257.42015894000002</v>
      </c>
      <c r="X36" s="23">
        <f>'Electric lighting'!$C6+'Overcast Sky'!X36</f>
        <v>250.35292618</v>
      </c>
      <c r="Y36" s="23">
        <f>'Electric lighting'!$C6+'Overcast Sky'!Y36</f>
        <v>275.95210229999998</v>
      </c>
      <c r="Z36" s="23">
        <f>'Electric lighting'!$C6+'Overcast Sky'!Z36</f>
        <v>317.87479080000003</v>
      </c>
      <c r="AA36" s="23">
        <f>'Electric lighting'!$C6+'Overcast Sky'!AA36</f>
        <v>362.1113454</v>
      </c>
      <c r="AB36" s="23">
        <f>'Electric lighting'!$C6+'Overcast Sky'!AB36</f>
        <v>422.27213574000007</v>
      </c>
      <c r="AC36" s="23">
        <f>'Electric lighting'!$C6+'Overcast Sky'!AC36</f>
        <v>402.33819514000004</v>
      </c>
      <c r="AD36" s="23">
        <f>'Electric lighting'!$C6+'Overcast Sky'!AD36</f>
        <v>297.56974394000002</v>
      </c>
      <c r="AE36" s="23">
        <f>'Electric lighting'!$C6+'Overcast Sky'!AE36</f>
        <v>240.55774085000002</v>
      </c>
      <c r="AG36" s="3" t="s">
        <v>85</v>
      </c>
    </row>
    <row r="37" spans="1:33" x14ac:dyDescent="0.3">
      <c r="A37" s="60" t="s">
        <v>19</v>
      </c>
      <c r="B37" s="23">
        <f>'Electric lighting'!$C7+'Overcast Sky'!B37</f>
        <v>165.0595055272</v>
      </c>
      <c r="C37" s="23">
        <f>'Electric lighting'!$C7+'Overcast Sky'!C37</f>
        <v>180.92044034</v>
      </c>
      <c r="D37" s="23">
        <f>'Electric lighting'!$C7+'Overcast Sky'!D37</f>
        <v>197.63871847600001</v>
      </c>
      <c r="E37" s="23">
        <f>'Electric lighting'!$C7+'Overcast Sky'!E37</f>
        <v>197.25269369</v>
      </c>
      <c r="F37" s="23">
        <f>'Electric lighting'!$C7+'Overcast Sky'!F37</f>
        <v>192.65159201</v>
      </c>
      <c r="G37" s="23">
        <f>'Electric lighting'!$C7+'Overcast Sky'!G37</f>
        <v>201.427861036</v>
      </c>
      <c r="H37" s="23">
        <f>'Electric lighting'!$C7+'Overcast Sky'!H37</f>
        <v>178.620605082</v>
      </c>
      <c r="I37" s="23">
        <f>'Electric lighting'!$C7+'Overcast Sky'!I37</f>
        <v>180.93959801</v>
      </c>
      <c r="J37" s="23">
        <f>'Electric lighting'!$C7+'Overcast Sky'!J37</f>
        <v>166.6734509092</v>
      </c>
      <c r="K37" s="23">
        <f>'Electric lighting'!$C7+'Overcast Sky'!K37</f>
        <v>162.19999999999999</v>
      </c>
      <c r="L37" s="23">
        <f>'Electric lighting'!$C7+'Overcast Sky'!L37</f>
        <v>195.553467238</v>
      </c>
      <c r="M37" s="23">
        <f>'Electric lighting'!$C7+'Overcast Sky'!M37</f>
        <v>226.98363122000001</v>
      </c>
      <c r="N37" s="23">
        <f>'Electric lighting'!$C7+'Overcast Sky'!N37</f>
        <v>247.85276503</v>
      </c>
      <c r="O37" s="23">
        <f>'Electric lighting'!$C7+'Overcast Sky'!O37</f>
        <v>269.47815126</v>
      </c>
      <c r="P37" s="23">
        <f>'Electric lighting'!$C7+'Overcast Sky'!P37</f>
        <v>272.62589684</v>
      </c>
      <c r="Q37" s="23">
        <f>'Electric lighting'!$C7+'Overcast Sky'!Q37</f>
        <v>264.61527338000002</v>
      </c>
      <c r="R37" s="23">
        <f>'Electric lighting'!$C7+'Overcast Sky'!R37</f>
        <v>278.26051632000002</v>
      </c>
      <c r="S37" s="23">
        <f>'Electric lighting'!$C7+'Overcast Sky'!S37</f>
        <v>227.76872431200002</v>
      </c>
      <c r="T37" s="23">
        <f>'Electric lighting'!$C7+'Overcast Sky'!T37</f>
        <v>202.95617208599998</v>
      </c>
      <c r="U37" s="23">
        <f>'Electric lighting'!$C7+'Overcast Sky'!U37</f>
        <v>181.42882964799998</v>
      </c>
      <c r="V37" s="23">
        <f>'Electric lighting'!$C7+'Overcast Sky'!V37</f>
        <v>230.93455871800001</v>
      </c>
      <c r="W37" s="23">
        <f>'Electric lighting'!$C7+'Overcast Sky'!W37</f>
        <v>239.538227554</v>
      </c>
      <c r="X37" s="23">
        <f>'Electric lighting'!$C7+'Overcast Sky'!X37</f>
        <v>279.21051936000003</v>
      </c>
      <c r="Y37" s="23">
        <f>'Electric lighting'!$C7+'Overcast Sky'!Y37</f>
        <v>284.12086116</v>
      </c>
      <c r="Z37" s="23">
        <f>'Electric lighting'!$C7+'Overcast Sky'!Z37</f>
        <v>346.72794555999997</v>
      </c>
      <c r="AA37" s="23">
        <f>'Electric lighting'!$C7+'Overcast Sky'!AA37</f>
        <v>325.68032385999999</v>
      </c>
      <c r="AB37" s="23">
        <f>'Electric lighting'!$C7+'Overcast Sky'!AB37</f>
        <v>376.65141088000001</v>
      </c>
      <c r="AC37" s="23">
        <f>'Electric lighting'!$C7+'Overcast Sky'!AC37</f>
        <v>359.48550450000005</v>
      </c>
      <c r="AD37" s="23">
        <f>'Electric lighting'!$C7+'Overcast Sky'!AD37</f>
        <v>300.79772611999999</v>
      </c>
      <c r="AE37" s="23">
        <f>'Electric lighting'!$C7+'Overcast Sky'!AE37</f>
        <v>250.73438657</v>
      </c>
    </row>
    <row r="38" spans="1:33" x14ac:dyDescent="0.3">
      <c r="A38" s="60" t="s">
        <v>20</v>
      </c>
      <c r="B38" s="23">
        <f>'Electric lighting'!$C8+'Overcast Sky'!B38</f>
        <v>156.2017319542</v>
      </c>
      <c r="C38" s="23">
        <f>'Electric lighting'!$C8+'Overcast Sky'!C38</f>
        <v>164.64437763000001</v>
      </c>
      <c r="D38" s="23">
        <f>'Electric lighting'!$C8+'Overcast Sky'!D38</f>
        <v>169.48665761800001</v>
      </c>
      <c r="E38" s="23">
        <f>'Electric lighting'!$C8+'Overcast Sky'!E38</f>
        <v>188.46087594400001</v>
      </c>
      <c r="F38" s="23">
        <f>'Electric lighting'!$C8+'Overcast Sky'!F38</f>
        <v>188.20500556000002</v>
      </c>
      <c r="G38" s="23">
        <f>'Electric lighting'!$C8+'Overcast Sky'!G38</f>
        <v>183.59170275400001</v>
      </c>
      <c r="H38" s="23">
        <f>'Electric lighting'!$C8+'Overcast Sky'!H38</f>
        <v>178.41034559400001</v>
      </c>
      <c r="I38" s="23">
        <f>'Electric lighting'!$C8+'Overcast Sky'!I38</f>
        <v>165.49111947</v>
      </c>
      <c r="J38" s="23">
        <f>'Electric lighting'!$C8+'Overcast Sky'!J38</f>
        <v>155.34937234259999</v>
      </c>
      <c r="K38" s="23">
        <f>'Electric lighting'!$C8+'Overcast Sky'!K38</f>
        <v>152.5</v>
      </c>
      <c r="L38" s="23">
        <f>'Electric lighting'!$C8+'Overcast Sky'!L38</f>
        <v>179.248563856</v>
      </c>
      <c r="M38" s="23">
        <f>'Electric lighting'!$C8+'Overcast Sky'!M38</f>
        <v>190.385112174</v>
      </c>
      <c r="N38" s="23">
        <f>'Electric lighting'!$C8+'Overcast Sky'!N38</f>
        <v>250.43428077999999</v>
      </c>
      <c r="O38" s="23">
        <f>'Electric lighting'!$C8+'Overcast Sky'!O38</f>
        <v>211.747236692</v>
      </c>
      <c r="P38" s="23">
        <f>'Electric lighting'!$C8+'Overcast Sky'!P38</f>
        <v>256.18257815999999</v>
      </c>
      <c r="Q38" s="23">
        <f>'Electric lighting'!$C8+'Overcast Sky'!Q38</f>
        <v>268.1276345</v>
      </c>
      <c r="R38" s="23">
        <f>'Electric lighting'!$C8+'Overcast Sky'!R38</f>
        <v>225.27104808400003</v>
      </c>
      <c r="S38" s="23">
        <f>'Electric lighting'!$C8+'Overcast Sky'!S38</f>
        <v>236.70594880600001</v>
      </c>
      <c r="T38" s="23">
        <f>'Electric lighting'!$C8+'Overcast Sky'!T38</f>
        <v>192.66303612999999</v>
      </c>
      <c r="U38" s="23">
        <f>'Electric lighting'!$C8+'Overcast Sky'!U38</f>
        <v>169.63907658400001</v>
      </c>
      <c r="V38" s="23">
        <f>'Electric lighting'!$C8+'Overcast Sky'!V38</f>
        <v>197.26649288999999</v>
      </c>
      <c r="W38" s="23">
        <f>'Electric lighting'!$C8+'Overcast Sky'!W38</f>
        <v>237.36513569800002</v>
      </c>
      <c r="X38" s="23">
        <f>'Electric lighting'!$C8+'Overcast Sky'!X38</f>
        <v>250.51752379999999</v>
      </c>
      <c r="Y38" s="23">
        <f>'Electric lighting'!$C8+'Overcast Sky'!Y38</f>
        <v>321.87065068000004</v>
      </c>
      <c r="Z38" s="23">
        <f>'Electric lighting'!$C8+'Overcast Sky'!Z38</f>
        <v>272.83553000000001</v>
      </c>
      <c r="AA38" s="23">
        <f>'Electric lighting'!$C8+'Overcast Sky'!AA38</f>
        <v>303.44160620000002</v>
      </c>
      <c r="AB38" s="23">
        <f>'Electric lighting'!$C8+'Overcast Sky'!AB38</f>
        <v>280.57486635999999</v>
      </c>
      <c r="AC38" s="23">
        <f>'Electric lighting'!$C8+'Overcast Sky'!AC38</f>
        <v>306.98047622000001</v>
      </c>
      <c r="AD38" s="23">
        <f>'Electric lighting'!$C8+'Overcast Sky'!AD38</f>
        <v>277.02114122</v>
      </c>
      <c r="AE38" s="23">
        <f>'Electric lighting'!$C8+'Overcast Sky'!AE38</f>
        <v>199.180747204</v>
      </c>
    </row>
    <row r="39" spans="1:33" x14ac:dyDescent="0.3">
      <c r="A39" s="60" t="s">
        <v>21</v>
      </c>
      <c r="B39" s="23">
        <f>'Electric lighting'!$C9+'Overcast Sky'!B39</f>
        <v>161.37951918340002</v>
      </c>
      <c r="C39" s="23">
        <f>'Electric lighting'!$C9+'Overcast Sky'!C39</f>
        <v>165.5011537494</v>
      </c>
      <c r="D39" s="23">
        <f>'Electric lighting'!$C9+'Overcast Sky'!D39</f>
        <v>182.25893110600001</v>
      </c>
      <c r="E39" s="23">
        <f>'Electric lighting'!$C9+'Overcast Sky'!E39</f>
        <v>195.81777884200002</v>
      </c>
      <c r="F39" s="23">
        <f>'Electric lighting'!$C9+'Overcast Sky'!F39</f>
        <v>207.74740940800001</v>
      </c>
      <c r="G39" s="23">
        <f>'Electric lighting'!$C9+'Overcast Sky'!G39</f>
        <v>205.62424138200001</v>
      </c>
      <c r="H39" s="23">
        <f>'Electric lighting'!$C9+'Overcast Sky'!H39</f>
        <v>187.14396485400002</v>
      </c>
      <c r="I39" s="23">
        <f>'Electric lighting'!$C9+'Overcast Sky'!I39</f>
        <v>170.779836402</v>
      </c>
      <c r="J39" s="23">
        <f>'Electric lighting'!$C9+'Overcast Sky'!J39</f>
        <v>159.96961430940001</v>
      </c>
      <c r="K39" s="23">
        <f>'Electric lighting'!$C9+'Overcast Sky'!K39</f>
        <v>156.80000000000001</v>
      </c>
      <c r="L39" s="23">
        <f>'Electric lighting'!$C9+'Overcast Sky'!L39</f>
        <v>190.19315939400002</v>
      </c>
      <c r="M39" s="23">
        <f>'Electric lighting'!$C9+'Overcast Sky'!M39</f>
        <v>228.94708775400002</v>
      </c>
      <c r="N39" s="23">
        <f>'Electric lighting'!$C9+'Overcast Sky'!N39</f>
        <v>226.60233387400001</v>
      </c>
      <c r="O39" s="23">
        <f>'Electric lighting'!$C9+'Overcast Sky'!O39</f>
        <v>257.48791277999999</v>
      </c>
      <c r="P39" s="23">
        <f>'Electric lighting'!$C9+'Overcast Sky'!P39</f>
        <v>261.88294496000003</v>
      </c>
      <c r="Q39" s="23">
        <f>'Electric lighting'!$C9+'Overcast Sky'!Q39</f>
        <v>262.29046438</v>
      </c>
      <c r="R39" s="23">
        <f>'Electric lighting'!$C9+'Overcast Sky'!R39</f>
        <v>268.64510428000006</v>
      </c>
      <c r="S39" s="23">
        <f>'Electric lighting'!$C9+'Overcast Sky'!S39</f>
        <v>213.52249129400002</v>
      </c>
      <c r="T39" s="23">
        <f>'Electric lighting'!$C9+'Overcast Sky'!T39</f>
        <v>211.45724917800001</v>
      </c>
      <c r="U39" s="23">
        <f>'Electric lighting'!$C9+'Overcast Sky'!U39</f>
        <v>173.46731782800001</v>
      </c>
      <c r="V39" s="23">
        <f>'Electric lighting'!$C9+'Overcast Sky'!V39</f>
        <v>204.79706482200001</v>
      </c>
      <c r="W39" s="23">
        <f>'Electric lighting'!$C9+'Overcast Sky'!W39</f>
        <v>284.83356188000005</v>
      </c>
      <c r="X39" s="23">
        <f>'Electric lighting'!$C9+'Overcast Sky'!X39</f>
        <v>267.66883303999998</v>
      </c>
      <c r="Y39" s="23">
        <f>'Electric lighting'!$C9+'Overcast Sky'!Y39</f>
        <v>342.21861870000004</v>
      </c>
      <c r="Z39" s="23">
        <f>'Electric lighting'!$C9+'Overcast Sky'!Z39</f>
        <v>290.42778268000001</v>
      </c>
      <c r="AA39" s="23">
        <f>'Electric lighting'!$C9+'Overcast Sky'!AA39</f>
        <v>317.65305096000003</v>
      </c>
      <c r="AB39" s="23">
        <f>'Electric lighting'!$C9+'Overcast Sky'!AB39</f>
        <v>356.37473284000004</v>
      </c>
      <c r="AC39" s="23">
        <f>'Electric lighting'!$C9+'Overcast Sky'!AC39</f>
        <v>334.15373782000006</v>
      </c>
      <c r="AD39" s="23">
        <f>'Electric lighting'!$C9+'Overcast Sky'!AD39</f>
        <v>270.84656060000003</v>
      </c>
      <c r="AE39" s="23">
        <f>'Electric lighting'!$C9+'Overcast Sky'!AE39</f>
        <v>257.45738732000001</v>
      </c>
    </row>
    <row r="40" spans="1:33" x14ac:dyDescent="0.3">
      <c r="A40" s="60" t="s">
        <v>22</v>
      </c>
      <c r="B40" s="23">
        <f>'Electric lighting'!$C10+'Overcast Sky'!B40</f>
        <v>165.26766641400002</v>
      </c>
      <c r="C40" s="23">
        <f>'Electric lighting'!$C10+'Overcast Sky'!C40</f>
        <v>218.20250971800002</v>
      </c>
      <c r="D40" s="23">
        <f>'Electric lighting'!$C10+'Overcast Sky'!D40</f>
        <v>310.85243481999998</v>
      </c>
      <c r="E40" s="23">
        <f>'Electric lighting'!$C10+'Overcast Sky'!E40</f>
        <v>308.80152246</v>
      </c>
      <c r="F40" s="23">
        <f>'Electric lighting'!$C10+'Overcast Sky'!F40</f>
        <v>325.52838758000001</v>
      </c>
      <c r="G40" s="23">
        <f>'Electric lighting'!$C10+'Overcast Sky'!G40</f>
        <v>314.42255494</v>
      </c>
      <c r="H40" s="23">
        <f>'Electric lighting'!$C10+'Overcast Sky'!H40</f>
        <v>268.05311308</v>
      </c>
      <c r="I40" s="23">
        <f>'Electric lighting'!$C10+'Overcast Sky'!I40</f>
        <v>224.52167849</v>
      </c>
      <c r="J40" s="23">
        <f>'Electric lighting'!$C10+'Overcast Sky'!J40</f>
        <v>160.73938199600002</v>
      </c>
      <c r="K40" s="23">
        <f>'Electric lighting'!$C10+'Overcast Sky'!K40</f>
        <v>144.4</v>
      </c>
      <c r="L40" s="23">
        <f>'Electric lighting'!$C10+'Overcast Sky'!L40</f>
        <v>296.61434578000001</v>
      </c>
      <c r="M40" s="23">
        <f>'Electric lighting'!$C10+'Overcast Sky'!M40</f>
        <v>332.03103520000002</v>
      </c>
      <c r="N40" s="23">
        <f>'Electric lighting'!$C10+'Overcast Sky'!N40</f>
        <v>649.31837298000005</v>
      </c>
      <c r="O40" s="23">
        <f>'Electric lighting'!$C10+'Overcast Sky'!O40</f>
        <v>626.64792</v>
      </c>
      <c r="P40" s="23">
        <f>'Electric lighting'!$C10+'Overcast Sky'!P40</f>
        <v>787.33448492000002</v>
      </c>
      <c r="Q40" s="23">
        <f>'Electric lighting'!$C10+'Overcast Sky'!Q40</f>
        <v>615.31500330000006</v>
      </c>
      <c r="R40" s="23">
        <f>'Electric lighting'!$C10+'Overcast Sky'!R40</f>
        <v>529.55693902000007</v>
      </c>
      <c r="S40" s="23">
        <f>'Electric lighting'!$C10+'Overcast Sky'!S40</f>
        <v>422.89319190000003</v>
      </c>
      <c r="T40" s="23">
        <f>'Electric lighting'!$C10+'Overcast Sky'!T40</f>
        <v>335.49064772000003</v>
      </c>
      <c r="U40" s="23">
        <f>'Electric lighting'!$C10+'Overcast Sky'!U40</f>
        <v>255.4325111</v>
      </c>
      <c r="V40" s="23">
        <f>'Electric lighting'!$C10+'Overcast Sky'!V40</f>
        <v>381.79813286000001</v>
      </c>
      <c r="W40" s="23">
        <f>'Electric lighting'!$C10+'Overcast Sky'!W40</f>
        <v>404.69041626000001</v>
      </c>
      <c r="X40" s="23">
        <f>'Electric lighting'!$C10+'Overcast Sky'!X40</f>
        <v>599.98451946</v>
      </c>
      <c r="Y40" s="23">
        <f>'Electric lighting'!$C10+'Overcast Sky'!Y40</f>
        <v>850.05570011999998</v>
      </c>
      <c r="Z40" s="23">
        <f>'Electric lighting'!$C10+'Overcast Sky'!Z40</f>
        <v>920.04034436000006</v>
      </c>
      <c r="AA40" s="23">
        <f>'Electric lighting'!$C10+'Overcast Sky'!AA40</f>
        <v>937.24547187999997</v>
      </c>
      <c r="AB40" s="23">
        <f>'Electric lighting'!$C10+'Overcast Sky'!AB40</f>
        <v>954.77550986000006</v>
      </c>
      <c r="AC40" s="23">
        <f>'Electric lighting'!$C10+'Overcast Sky'!AC40</f>
        <v>839.83148262000009</v>
      </c>
      <c r="AD40" s="23">
        <f>'Electric lighting'!$C10+'Overcast Sky'!AD40</f>
        <v>680.43885299999999</v>
      </c>
      <c r="AE40" s="23">
        <f>'Electric lighting'!$C10+'Overcast Sky'!AE40</f>
        <v>550.74468797999998</v>
      </c>
    </row>
    <row r="41" spans="1:33" x14ac:dyDescent="0.3">
      <c r="A41" s="60" t="s">
        <v>23</v>
      </c>
      <c r="B41" s="23">
        <f>'Electric lighting'!$C11+'Overcast Sky'!B41</f>
        <v>251.54664275959999</v>
      </c>
      <c r="C41" s="23">
        <f>'Electric lighting'!$C11+'Overcast Sky'!C41</f>
        <v>282.22518114799999</v>
      </c>
      <c r="D41" s="23">
        <f>'Electric lighting'!$C11+'Overcast Sky'!D41</f>
        <v>337.84505116000003</v>
      </c>
      <c r="E41" s="23">
        <f>'Electric lighting'!$C11+'Overcast Sky'!E41</f>
        <v>369.98138588</v>
      </c>
      <c r="F41" s="23">
        <f>'Electric lighting'!$C11+'Overcast Sky'!F41</f>
        <v>403.35178252000003</v>
      </c>
      <c r="G41" s="23">
        <f>'Electric lighting'!$C11+'Overcast Sky'!G41</f>
        <v>379.38476742</v>
      </c>
      <c r="H41" s="23">
        <f>'Electric lighting'!$C11+'Overcast Sky'!H41</f>
        <v>320.17609063399999</v>
      </c>
      <c r="I41" s="23">
        <f>'Electric lighting'!$C11+'Overcast Sky'!I41</f>
        <v>274.25622448799999</v>
      </c>
      <c r="J41" s="23">
        <f>'Electric lighting'!$C11+'Overcast Sky'!J41</f>
        <v>254.44540928199999</v>
      </c>
      <c r="K41" s="23">
        <f>'Electric lighting'!$C11+'Overcast Sky'!K41</f>
        <v>242.6</v>
      </c>
      <c r="L41" s="23">
        <f>'Electric lighting'!$C11+'Overcast Sky'!L41</f>
        <v>347.09345031999999</v>
      </c>
      <c r="M41" s="23">
        <f>'Electric lighting'!$C11+'Overcast Sky'!M41</f>
        <v>404.55133346000002</v>
      </c>
      <c r="N41" s="23">
        <f>'Electric lighting'!$C11+'Overcast Sky'!N41</f>
        <v>421.47684052</v>
      </c>
      <c r="O41" s="23">
        <f>'Electric lighting'!$C11+'Overcast Sky'!O41</f>
        <v>593.96335262000002</v>
      </c>
      <c r="P41" s="23">
        <f>'Electric lighting'!$C11+'Overcast Sky'!P41</f>
        <v>549.71774001999995</v>
      </c>
      <c r="Q41" s="23">
        <f>'Electric lighting'!$C11+'Overcast Sky'!Q41</f>
        <v>661.95134192</v>
      </c>
      <c r="R41" s="23">
        <f>'Electric lighting'!$C11+'Overcast Sky'!R41</f>
        <v>492.38349858000004</v>
      </c>
      <c r="S41" s="23">
        <f>'Electric lighting'!$C11+'Overcast Sky'!S41</f>
        <v>438.49030076000003</v>
      </c>
      <c r="T41" s="23">
        <f>'Electric lighting'!$C11+'Overcast Sky'!T41</f>
        <v>362.28127066000002</v>
      </c>
      <c r="U41" s="23">
        <f>'Electric lighting'!$C11+'Overcast Sky'!U41</f>
        <v>288.04276317</v>
      </c>
      <c r="V41" s="23">
        <f>'Electric lighting'!$C11+'Overcast Sky'!V41</f>
        <v>411.18930760000001</v>
      </c>
      <c r="W41" s="23">
        <f>'Electric lighting'!$C11+'Overcast Sky'!W41</f>
        <v>474.32637557999999</v>
      </c>
      <c r="X41" s="23">
        <f>'Electric lighting'!$C11+'Overcast Sky'!X41</f>
        <v>534.78807268000003</v>
      </c>
      <c r="Y41" s="23">
        <f>'Electric lighting'!$C11+'Overcast Sky'!Y41</f>
        <v>749.86240222000004</v>
      </c>
      <c r="Z41" s="23">
        <f>'Electric lighting'!$C11+'Overcast Sky'!Z41</f>
        <v>855.05214100000001</v>
      </c>
      <c r="AA41" s="23">
        <f>'Electric lighting'!$C11+'Overcast Sky'!AA41</f>
        <v>706.44296980000001</v>
      </c>
      <c r="AB41" s="23">
        <f>'Electric lighting'!$C11+'Overcast Sky'!AB41</f>
        <v>859.70369574000006</v>
      </c>
      <c r="AC41" s="23">
        <f>'Electric lighting'!$C11+'Overcast Sky'!AC41</f>
        <v>506.01533568000002</v>
      </c>
      <c r="AD41" s="23">
        <f>'Electric lighting'!$C11+'Overcast Sky'!AD41</f>
        <v>691.29500466000002</v>
      </c>
      <c r="AE41" s="23">
        <f>'Electric lighting'!$C11+'Overcast Sky'!AE41</f>
        <v>514.14969141999995</v>
      </c>
    </row>
    <row r="42" spans="1:33" x14ac:dyDescent="0.3">
      <c r="A42" s="60" t="s">
        <v>24</v>
      </c>
      <c r="B42" s="23">
        <f>'Electric lighting'!$C12+'Overcast Sky'!B42</f>
        <v>241.82078913979998</v>
      </c>
      <c r="C42" s="23">
        <f>'Electric lighting'!$C12+'Overcast Sky'!C42</f>
        <v>252.62225395799999</v>
      </c>
      <c r="D42" s="23">
        <f>'Electric lighting'!$C12+'Overcast Sky'!D42</f>
        <v>280.35933547000002</v>
      </c>
      <c r="E42" s="23">
        <f>'Electric lighting'!$C12+'Overcast Sky'!E42</f>
        <v>275.32718168600002</v>
      </c>
      <c r="F42" s="23">
        <f>'Electric lighting'!$C12+'Overcast Sky'!F42</f>
        <v>312.198495326</v>
      </c>
      <c r="G42" s="23">
        <f>'Electric lighting'!$C12+'Overcast Sky'!G42</f>
        <v>283.78093156400001</v>
      </c>
      <c r="H42" s="23">
        <f>'Electric lighting'!$C12+'Overcast Sky'!H42</f>
        <v>319.13504832000001</v>
      </c>
      <c r="I42" s="23">
        <f>'Electric lighting'!$C12+'Overcast Sky'!I42</f>
        <v>260.29271328599998</v>
      </c>
      <c r="J42" s="23">
        <f>'Electric lighting'!$C12+'Overcast Sky'!J42</f>
        <v>242.6559684428</v>
      </c>
      <c r="K42" s="23">
        <f>'Electric lighting'!$C12+'Overcast Sky'!K42</f>
        <v>236.1</v>
      </c>
      <c r="L42" s="23">
        <f>'Electric lighting'!$C12+'Overcast Sky'!L42</f>
        <v>296.03332584399999</v>
      </c>
      <c r="M42" s="23">
        <f>'Electric lighting'!$C12+'Overcast Sky'!M42</f>
        <v>343.64762675999998</v>
      </c>
      <c r="N42" s="23">
        <f>'Electric lighting'!$C12+'Overcast Sky'!N42</f>
        <v>331.93998060000001</v>
      </c>
      <c r="O42" s="23">
        <f>'Electric lighting'!$C12+'Overcast Sky'!O42</f>
        <v>453.25929998000004</v>
      </c>
      <c r="P42" s="23">
        <f>'Electric lighting'!$C12+'Overcast Sky'!P42</f>
        <v>393.68827601999999</v>
      </c>
      <c r="Q42" s="23">
        <f>'Electric lighting'!$C12+'Overcast Sky'!Q42</f>
        <v>485.91230301999997</v>
      </c>
      <c r="R42" s="23">
        <f>'Electric lighting'!$C12+'Overcast Sky'!R42</f>
        <v>385.10672682000001</v>
      </c>
      <c r="S42" s="23">
        <f>'Electric lighting'!$C12+'Overcast Sky'!S42</f>
        <v>372.59391503999996</v>
      </c>
      <c r="T42" s="23">
        <f>'Electric lighting'!$C12+'Overcast Sky'!T42</f>
        <v>337.27260636</v>
      </c>
      <c r="U42" s="23">
        <f>'Electric lighting'!$C12+'Overcast Sky'!U42</f>
        <v>288.258156036</v>
      </c>
      <c r="V42" s="23">
        <f>'Electric lighting'!$C12+'Overcast Sky'!V42</f>
        <v>348.52680903999999</v>
      </c>
      <c r="W42" s="23">
        <f>'Electric lighting'!$C12+'Overcast Sky'!W42</f>
        <v>387.51135408000005</v>
      </c>
      <c r="X42" s="23">
        <f>'Electric lighting'!$C12+'Overcast Sky'!X42</f>
        <v>431.94591656</v>
      </c>
      <c r="Y42" s="23">
        <f>'Electric lighting'!$C12+'Overcast Sky'!Y42</f>
        <v>409.58216745999999</v>
      </c>
      <c r="Z42" s="23">
        <f>'Electric lighting'!$C12+'Overcast Sky'!Z42</f>
        <v>533.41897677999998</v>
      </c>
      <c r="AA42" s="23">
        <f>'Electric lighting'!$C12+'Overcast Sky'!AA42</f>
        <v>467.56894722000004</v>
      </c>
      <c r="AB42" s="23">
        <f>'Electric lighting'!$C12+'Overcast Sky'!AB42</f>
        <v>671.2712295</v>
      </c>
      <c r="AC42" s="23">
        <f>'Electric lighting'!$C12+'Overcast Sky'!AC42</f>
        <v>449.81789404000006</v>
      </c>
      <c r="AD42" s="23">
        <f>'Electric lighting'!$C12+'Overcast Sky'!AD42</f>
        <v>513.15460034</v>
      </c>
      <c r="AE42" s="23">
        <f>'Electric lighting'!$C12+'Overcast Sky'!AE42</f>
        <v>355.08797134000002</v>
      </c>
    </row>
    <row r="43" spans="1:33" x14ac:dyDescent="0.3">
      <c r="A43" s="60" t="s">
        <v>25</v>
      </c>
      <c r="B43" s="23">
        <f>'Electric lighting'!$C13+'Overcast Sky'!B43</f>
        <v>300.28120626039998</v>
      </c>
      <c r="C43" s="23">
        <f>'Electric lighting'!$C13+'Overcast Sky'!C43</f>
        <v>315.69191861799999</v>
      </c>
      <c r="D43" s="23">
        <f>'Electric lighting'!$C13+'Overcast Sky'!D43</f>
        <v>322.49213965399997</v>
      </c>
      <c r="E43" s="23">
        <f>'Electric lighting'!$C13+'Overcast Sky'!E43</f>
        <v>361.30383993800001</v>
      </c>
      <c r="F43" s="23">
        <f>'Electric lighting'!$C13+'Overcast Sky'!F43</f>
        <v>339.50133357599998</v>
      </c>
      <c r="G43" s="23">
        <f>'Electric lighting'!$C13+'Overcast Sky'!G43</f>
        <v>337.49538512799995</v>
      </c>
      <c r="H43" s="23">
        <f>'Electric lighting'!$C13+'Overcast Sky'!H43</f>
        <v>330.76536359199997</v>
      </c>
      <c r="I43" s="23">
        <f>'Electric lighting'!$C13+'Overcast Sky'!I43</f>
        <v>324.87211103799996</v>
      </c>
      <c r="J43" s="23">
        <f>'Electric lighting'!$C13+'Overcast Sky'!J43</f>
        <v>303.06990811899999</v>
      </c>
      <c r="K43" s="23">
        <f>'Electric lighting'!$C13+'Overcast Sky'!K43</f>
        <v>296.39999999999998</v>
      </c>
      <c r="L43" s="23">
        <f>'Electric lighting'!$C13+'Overcast Sky'!L43</f>
        <v>355.04540505599999</v>
      </c>
      <c r="M43" s="23">
        <f>'Electric lighting'!$C13+'Overcast Sky'!M43</f>
        <v>356.30848880799999</v>
      </c>
      <c r="N43" s="23">
        <f>'Electric lighting'!$C13+'Overcast Sky'!N43</f>
        <v>425.03999497999996</v>
      </c>
      <c r="O43" s="23">
        <f>'Electric lighting'!$C13+'Overcast Sky'!O43</f>
        <v>442.93017903999998</v>
      </c>
      <c r="P43" s="23">
        <f>'Electric lighting'!$C13+'Overcast Sky'!P43</f>
        <v>430.20513832</v>
      </c>
      <c r="Q43" s="23">
        <f>'Electric lighting'!$C13+'Overcast Sky'!Q43</f>
        <v>414.57112089999998</v>
      </c>
      <c r="R43" s="23">
        <f>'Electric lighting'!$C13+'Overcast Sky'!R43</f>
        <v>388.12891672000001</v>
      </c>
      <c r="S43" s="23">
        <f>'Electric lighting'!$C13+'Overcast Sky'!S43</f>
        <v>406.18151072000001</v>
      </c>
      <c r="T43" s="23">
        <f>'Electric lighting'!$C13+'Overcast Sky'!T43</f>
        <v>349.701746652</v>
      </c>
      <c r="U43" s="23">
        <f>'Electric lighting'!$C13+'Overcast Sky'!U43</f>
        <v>316.38354220799999</v>
      </c>
      <c r="V43" s="23">
        <f>'Electric lighting'!$C13+'Overcast Sky'!V43</f>
        <v>380.07904494599995</v>
      </c>
      <c r="W43" s="23">
        <f>'Electric lighting'!$C13+'Overcast Sky'!W43</f>
        <v>411.26594727999998</v>
      </c>
      <c r="X43" s="23">
        <f>'Electric lighting'!$C13+'Overcast Sky'!X43</f>
        <v>424.70349027999998</v>
      </c>
      <c r="Y43" s="23">
        <f>'Electric lighting'!$C13+'Overcast Sky'!Y43</f>
        <v>479.15239639999999</v>
      </c>
      <c r="Z43" s="23">
        <f>'Electric lighting'!$C13+'Overcast Sky'!Z43</f>
        <v>458.26564478</v>
      </c>
      <c r="AA43" s="23">
        <f>'Electric lighting'!$C13+'Overcast Sky'!AA43</f>
        <v>478.50031097999999</v>
      </c>
      <c r="AB43" s="23">
        <f>'Electric lighting'!$C13+'Overcast Sky'!AB43</f>
        <v>545.08240810000007</v>
      </c>
      <c r="AC43" s="23">
        <f>'Electric lighting'!$C13+'Overcast Sky'!AC43</f>
        <v>422.13074653999996</v>
      </c>
      <c r="AD43" s="23">
        <f>'Electric lighting'!$C13+'Overcast Sky'!AD43</f>
        <v>413.40318237999998</v>
      </c>
      <c r="AE43" s="23">
        <f>'Electric lighting'!$C13+'Overcast Sky'!AE43</f>
        <v>413.84285769999997</v>
      </c>
    </row>
    <row r="44" spans="1:33" x14ac:dyDescent="0.3">
      <c r="A44" s="60" t="s">
        <v>26</v>
      </c>
      <c r="B44" s="23">
        <f>'Electric lighting'!$C14+'Overcast Sky'!B44</f>
        <v>288.357689935</v>
      </c>
      <c r="C44" s="23">
        <f>'Electric lighting'!$C14+'Overcast Sky'!C44</f>
        <v>303.93151241599998</v>
      </c>
      <c r="D44" s="23">
        <f>'Electric lighting'!$C14+'Overcast Sky'!D44</f>
        <v>306.57710965000001</v>
      </c>
      <c r="E44" s="23">
        <f>'Electric lighting'!$C14+'Overcast Sky'!E44</f>
        <v>336.59768578799998</v>
      </c>
      <c r="F44" s="23">
        <f>'Electric lighting'!$C14+'Overcast Sky'!F44</f>
        <v>317.26596631799998</v>
      </c>
      <c r="G44" s="23">
        <f>'Electric lighting'!$C14+'Overcast Sky'!G44</f>
        <v>335.427582406</v>
      </c>
      <c r="H44" s="23">
        <f>'Electric lighting'!$C14+'Overcast Sky'!H44</f>
        <v>323.98575231399997</v>
      </c>
      <c r="I44" s="23">
        <f>'Electric lighting'!$C14+'Overcast Sky'!I44</f>
        <v>300.76937367400001</v>
      </c>
      <c r="J44" s="23">
        <f>'Electric lighting'!$C14+'Overcast Sky'!J44</f>
        <v>288.6594381832</v>
      </c>
      <c r="K44" s="23">
        <f>'Electric lighting'!$C14+'Overcast Sky'!K44</f>
        <v>284.2</v>
      </c>
      <c r="L44" s="23">
        <f>'Electric lighting'!$C14+'Overcast Sky'!L44</f>
        <v>337.11232511599997</v>
      </c>
      <c r="M44" s="23">
        <f>'Electric lighting'!$C14+'Overcast Sky'!M44</f>
        <v>333.65208759399997</v>
      </c>
      <c r="N44" s="23">
        <f>'Electric lighting'!$C14+'Overcast Sky'!N44</f>
        <v>353.57513141999999</v>
      </c>
      <c r="O44" s="23">
        <f>'Electric lighting'!$C14+'Overcast Sky'!O44</f>
        <v>377.37566047999996</v>
      </c>
      <c r="P44" s="23">
        <f>'Electric lighting'!$C14+'Overcast Sky'!P44</f>
        <v>388.29417367999997</v>
      </c>
      <c r="Q44" s="23">
        <f>'Electric lighting'!$C14+'Overcast Sky'!Q44</f>
        <v>376.66623792000001</v>
      </c>
      <c r="R44" s="23">
        <f>'Electric lighting'!$C14+'Overcast Sky'!R44</f>
        <v>410.84968063999997</v>
      </c>
      <c r="S44" s="23">
        <f>'Electric lighting'!$C14+'Overcast Sky'!S44</f>
        <v>364.26716744600003</v>
      </c>
      <c r="T44" s="23">
        <f>'Electric lighting'!$C14+'Overcast Sky'!T44</f>
        <v>317.50421889199998</v>
      </c>
      <c r="U44" s="23">
        <f>'Electric lighting'!$C14+'Overcast Sky'!U44</f>
        <v>299.55481362799998</v>
      </c>
      <c r="V44" s="23">
        <f>'Electric lighting'!$C14+'Overcast Sky'!V44</f>
        <v>333.496996518</v>
      </c>
      <c r="W44" s="23">
        <f>'Electric lighting'!$C14+'Overcast Sky'!W44</f>
        <v>363.43576080000003</v>
      </c>
      <c r="X44" s="23">
        <f>'Electric lighting'!$C14+'Overcast Sky'!X44</f>
        <v>384.01254766</v>
      </c>
      <c r="Y44" s="23">
        <f>'Electric lighting'!$C14+'Overcast Sky'!Y44</f>
        <v>430.33135529999998</v>
      </c>
      <c r="Z44" s="23">
        <f>'Electric lighting'!$C14+'Overcast Sky'!Z44</f>
        <v>445.65875942000002</v>
      </c>
      <c r="AA44" s="23">
        <f>'Electric lighting'!$C14+'Overcast Sky'!AA44</f>
        <v>514.43742154000006</v>
      </c>
      <c r="AB44" s="23">
        <f>'Electric lighting'!$C14+'Overcast Sky'!AB44</f>
        <v>402.62619417999997</v>
      </c>
      <c r="AC44" s="23">
        <f>'Electric lighting'!$C14+'Overcast Sky'!AC44</f>
        <v>484.01712492000001</v>
      </c>
      <c r="AD44" s="23">
        <f>'Electric lighting'!$C14+'Overcast Sky'!AD44</f>
        <v>386.40422197999999</v>
      </c>
      <c r="AE44" s="23">
        <f>'Electric lighting'!$C14+'Overcast Sky'!AE44</f>
        <v>350.93938023199996</v>
      </c>
    </row>
    <row r="45" spans="1:33" x14ac:dyDescent="0.3">
      <c r="A45" s="60" t="s">
        <v>27</v>
      </c>
      <c r="B45" s="23">
        <f>'Electric lighting'!$C15+'Overcast Sky'!B45</f>
        <v>273.86542674700001</v>
      </c>
      <c r="C45" s="23">
        <f>'Electric lighting'!$C15+'Overcast Sky'!C45</f>
        <v>287.00060012</v>
      </c>
      <c r="D45" s="23">
        <f>'Electric lighting'!$C15+'Overcast Sky'!D45</f>
        <v>296.85552296000003</v>
      </c>
      <c r="E45" s="23">
        <f>'Electric lighting'!$C15+'Overcast Sky'!E45</f>
        <v>307.13497614400001</v>
      </c>
      <c r="F45" s="23">
        <f>'Electric lighting'!$C15+'Overcast Sky'!F45</f>
        <v>320.40174867000002</v>
      </c>
      <c r="G45" s="23">
        <f>'Electric lighting'!$C15+'Overcast Sky'!G45</f>
        <v>322.08811276200004</v>
      </c>
      <c r="H45" s="23">
        <f>'Electric lighting'!$C15+'Overcast Sky'!H45</f>
        <v>288.41891081800003</v>
      </c>
      <c r="I45" s="23">
        <f>'Electric lighting'!$C15+'Overcast Sky'!I45</f>
        <v>289.842647258</v>
      </c>
      <c r="J45" s="23">
        <f>'Electric lighting'!$C15+'Overcast Sky'!J45</f>
        <v>274.93870735540003</v>
      </c>
      <c r="K45" s="23">
        <f>'Electric lighting'!$C15+'Overcast Sky'!K45</f>
        <v>269.3</v>
      </c>
      <c r="L45" s="23">
        <f>'Electric lighting'!$C15+'Overcast Sky'!L45</f>
        <v>305.12579399000003</v>
      </c>
      <c r="M45" s="23">
        <f>'Electric lighting'!$C15+'Overcast Sky'!M45</f>
        <v>321.87158127200001</v>
      </c>
      <c r="N45" s="23">
        <f>'Electric lighting'!$C15+'Overcast Sky'!N45</f>
        <v>382.27898472000004</v>
      </c>
      <c r="O45" s="23">
        <f>'Electric lighting'!$C15+'Overcast Sky'!O45</f>
        <v>373.26292325999998</v>
      </c>
      <c r="P45" s="23">
        <f>'Electric lighting'!$C15+'Overcast Sky'!P45</f>
        <v>363.80700532000003</v>
      </c>
      <c r="Q45" s="23">
        <f>'Electric lighting'!$C15+'Overcast Sky'!Q45</f>
        <v>372.52723250000003</v>
      </c>
      <c r="R45" s="23">
        <f>'Electric lighting'!$C15+'Overcast Sky'!R45</f>
        <v>347.04499515999998</v>
      </c>
      <c r="S45" s="23">
        <f>'Electric lighting'!$C15+'Overcast Sky'!S45</f>
        <v>352.74221447800005</v>
      </c>
      <c r="T45" s="23">
        <f>'Electric lighting'!$C15+'Overcast Sky'!T45</f>
        <v>317.58500958400003</v>
      </c>
      <c r="U45" s="23">
        <f>'Electric lighting'!$C15+'Overcast Sky'!U45</f>
        <v>291.84120437799999</v>
      </c>
      <c r="V45" s="23">
        <f>'Electric lighting'!$C15+'Overcast Sky'!V45</f>
        <v>323.05247273200001</v>
      </c>
      <c r="W45" s="23">
        <f>'Electric lighting'!$C15+'Overcast Sky'!W45</f>
        <v>342.70279829399999</v>
      </c>
      <c r="X45" s="23">
        <f>'Electric lighting'!$C15+'Overcast Sky'!X45</f>
        <v>429.27542134000004</v>
      </c>
      <c r="Y45" s="23">
        <f>'Electric lighting'!$C15+'Overcast Sky'!Y45</f>
        <v>410.08487079999998</v>
      </c>
      <c r="Z45" s="23">
        <f>'Electric lighting'!$C15+'Overcast Sky'!Z45</f>
        <v>436.05379448000002</v>
      </c>
      <c r="AA45" s="23">
        <f>'Electric lighting'!$C15+'Overcast Sky'!AA45</f>
        <v>426.59162652000003</v>
      </c>
      <c r="AB45" s="23">
        <f>'Electric lighting'!$C15+'Overcast Sky'!AB45</f>
        <v>381.95987137999998</v>
      </c>
      <c r="AC45" s="23">
        <f>'Electric lighting'!$C15+'Overcast Sky'!AC45</f>
        <v>438.94103198000005</v>
      </c>
      <c r="AD45" s="23">
        <f>'Electric lighting'!$C15+'Overcast Sky'!AD45</f>
        <v>383.43759349999999</v>
      </c>
      <c r="AE45" s="23">
        <f>'Electric lighting'!$C15+'Overcast Sky'!AE45</f>
        <v>338.97096570000002</v>
      </c>
    </row>
    <row r="46" spans="1:33" x14ac:dyDescent="0.3">
      <c r="A46" s="60" t="s">
        <v>28</v>
      </c>
      <c r="B46" s="23">
        <f>'Electric lighting'!$C16+'Overcast Sky'!B46</f>
        <v>182.79015779920002</v>
      </c>
      <c r="C46" s="23">
        <f>'Electric lighting'!$C16+'Overcast Sky'!C46</f>
        <v>198.59474279400001</v>
      </c>
      <c r="D46" s="23">
        <f>'Electric lighting'!$C16+'Overcast Sky'!D46</f>
        <v>199.505597158</v>
      </c>
      <c r="E46" s="23">
        <f>'Electric lighting'!$C16+'Overcast Sky'!E46</f>
        <v>206.42742184400001</v>
      </c>
      <c r="F46" s="23">
        <f>'Electric lighting'!$C16+'Overcast Sky'!F46</f>
        <v>219.581413212</v>
      </c>
      <c r="G46" s="23">
        <f>'Electric lighting'!$C16+'Overcast Sky'!G46</f>
        <v>218.23602847200002</v>
      </c>
      <c r="H46" s="23">
        <f>'Electric lighting'!$C16+'Overcast Sky'!H46</f>
        <v>202.521974564</v>
      </c>
      <c r="I46" s="23">
        <f>'Electric lighting'!$C16+'Overcast Sky'!I46</f>
        <v>190.79031564600001</v>
      </c>
      <c r="J46" s="23">
        <f>'Electric lighting'!$C16+'Overcast Sky'!J46</f>
        <v>184.14580615900002</v>
      </c>
      <c r="K46" s="23">
        <f>'Electric lighting'!$C16+'Overcast Sky'!K46</f>
        <v>179.9</v>
      </c>
      <c r="L46" s="23">
        <f>'Electric lighting'!$C16+'Overcast Sky'!L46</f>
        <v>222.05745374400001</v>
      </c>
      <c r="M46" s="23">
        <f>'Electric lighting'!$C16+'Overcast Sky'!M46</f>
        <v>229.57910824800001</v>
      </c>
      <c r="N46" s="23">
        <f>'Electric lighting'!$C16+'Overcast Sky'!N46</f>
        <v>243.63947932800002</v>
      </c>
      <c r="O46" s="23">
        <f>'Electric lighting'!$C16+'Overcast Sky'!O46</f>
        <v>268.14118816799999</v>
      </c>
      <c r="P46" s="23">
        <f>'Electric lighting'!$C16+'Overcast Sky'!P46</f>
        <v>285.86836446000001</v>
      </c>
      <c r="Q46" s="23">
        <f>'Electric lighting'!$C16+'Overcast Sky'!Q46</f>
        <v>290.56946646</v>
      </c>
      <c r="R46" s="23">
        <f>'Electric lighting'!$C16+'Overcast Sky'!R46</f>
        <v>251.878146996</v>
      </c>
      <c r="S46" s="23">
        <f>'Electric lighting'!$C16+'Overcast Sky'!S46</f>
        <v>260.08768413600001</v>
      </c>
      <c r="T46" s="23">
        <f>'Electric lighting'!$C16+'Overcast Sky'!T46</f>
        <v>218.174144216</v>
      </c>
      <c r="U46" s="23">
        <f>'Electric lighting'!$C16+'Overcast Sky'!U46</f>
        <v>193.39392905</v>
      </c>
      <c r="V46" s="23">
        <f>'Electric lighting'!$C16+'Overcast Sky'!V46</f>
        <v>215.07921583400002</v>
      </c>
      <c r="W46" s="23">
        <f>'Electric lighting'!$C16+'Overcast Sky'!W46</f>
        <v>242.36349698399999</v>
      </c>
      <c r="X46" s="23">
        <f>'Electric lighting'!$C16+'Overcast Sky'!X46</f>
        <v>261.47839510799997</v>
      </c>
      <c r="Y46" s="23">
        <f>'Electric lighting'!$C16+'Overcast Sky'!Y46</f>
        <v>390.23708612000001</v>
      </c>
      <c r="Z46" s="23">
        <f>'Electric lighting'!$C16+'Overcast Sky'!Z46</f>
        <v>326.07791342000002</v>
      </c>
      <c r="AA46" s="23">
        <f>'Electric lighting'!$C16+'Overcast Sky'!AA46</f>
        <v>305.14252034000003</v>
      </c>
      <c r="AB46" s="23">
        <f>'Electric lighting'!$C16+'Overcast Sky'!AB46</f>
        <v>362.02911542000004</v>
      </c>
      <c r="AC46" s="23">
        <f>'Electric lighting'!$C16+'Overcast Sky'!AC46</f>
        <v>325.25734920000002</v>
      </c>
      <c r="AD46" s="23">
        <f>'Electric lighting'!$C16+'Overcast Sky'!AD46</f>
        <v>268.48850812000001</v>
      </c>
      <c r="AE46" s="23">
        <f>'Electric lighting'!$C16+'Overcast Sky'!AE46</f>
        <v>252.278075812</v>
      </c>
    </row>
    <row r="47" spans="1:33" x14ac:dyDescent="0.3">
      <c r="A47" s="60" t="s">
        <v>29</v>
      </c>
      <c r="B47" s="23">
        <f>'Electric lighting'!$C17+'Overcast Sky'!B47</f>
        <v>303.81128023999997</v>
      </c>
      <c r="C47" s="23">
        <f>'Electric lighting'!$C17+'Overcast Sky'!C47</f>
        <v>344.91903859600001</v>
      </c>
      <c r="D47" s="23">
        <f>'Electric lighting'!$C17+'Overcast Sky'!D47</f>
        <v>445.13147884</v>
      </c>
      <c r="E47" s="23">
        <f>'Electric lighting'!$C17+'Overcast Sky'!E47</f>
        <v>442.32739377999997</v>
      </c>
      <c r="F47" s="23">
        <f>'Electric lighting'!$C17+'Overcast Sky'!F47</f>
        <v>459.43868041999997</v>
      </c>
      <c r="G47" s="23">
        <f>'Electric lighting'!$C17+'Overcast Sky'!G47</f>
        <v>451.93213465999997</v>
      </c>
      <c r="H47" s="23">
        <f>'Electric lighting'!$C17+'Overcast Sky'!H47</f>
        <v>405.62030168000001</v>
      </c>
      <c r="I47" s="23">
        <f>'Electric lighting'!$C17+'Overcast Sky'!I47</f>
        <v>359.32643977199996</v>
      </c>
      <c r="J47" s="23">
        <f>'Electric lighting'!$C17+'Overcast Sky'!J47</f>
        <v>302.72538002599998</v>
      </c>
      <c r="K47" s="23">
        <f>'Electric lighting'!$C17+'Overcast Sky'!K47</f>
        <v>288.7</v>
      </c>
      <c r="L47" s="23">
        <f>'Electric lighting'!$C17+'Overcast Sky'!L47</f>
        <v>522.27601918000005</v>
      </c>
      <c r="M47" s="23">
        <f>'Electric lighting'!$C17+'Overcast Sky'!M47</f>
        <v>504.56654221999997</v>
      </c>
      <c r="N47" s="23">
        <f>'Electric lighting'!$C17+'Overcast Sky'!N47</f>
        <v>610.66751580000005</v>
      </c>
      <c r="O47" s="23">
        <f>'Electric lighting'!$C17+'Overcast Sky'!O47</f>
        <v>723.76950815999999</v>
      </c>
      <c r="P47" s="23">
        <f>'Electric lighting'!$C17+'Overcast Sky'!P47</f>
        <v>932.98702548000006</v>
      </c>
      <c r="Q47" s="23">
        <f>'Electric lighting'!$C17+'Overcast Sky'!Q47</f>
        <v>832.9441328800001</v>
      </c>
      <c r="R47" s="23">
        <f>'Electric lighting'!$C17+'Overcast Sky'!R47</f>
        <v>724.46443792000002</v>
      </c>
      <c r="S47" s="23">
        <f>'Electric lighting'!$C17+'Overcast Sky'!S47</f>
        <v>544.83995007999999</v>
      </c>
      <c r="T47" s="23">
        <f>'Electric lighting'!$C17+'Overcast Sky'!T47</f>
        <v>514.36159167999995</v>
      </c>
      <c r="U47" s="23">
        <f>'Electric lighting'!$C17+'Overcast Sky'!U47</f>
        <v>379.20422077199999</v>
      </c>
      <c r="V47" s="23">
        <f>'Electric lighting'!$C17+'Overcast Sky'!V47</f>
        <v>473.78890749999999</v>
      </c>
      <c r="W47" s="23">
        <f>'Electric lighting'!$C17+'Overcast Sky'!W47</f>
        <v>642.90828925999995</v>
      </c>
      <c r="X47" s="23">
        <f>'Electric lighting'!$C17+'Overcast Sky'!X47</f>
        <v>717.09412448</v>
      </c>
      <c r="Y47" s="23">
        <f>'Electric lighting'!$C17+'Overcast Sky'!Y47</f>
        <v>1020.9224518000001</v>
      </c>
      <c r="Z47" s="23">
        <f>'Electric lighting'!$C17+'Overcast Sky'!Z47</f>
        <v>1013.0327526400001</v>
      </c>
      <c r="AA47" s="23">
        <f>'Electric lighting'!$C17+'Overcast Sky'!AA47</f>
        <v>1164.8945610600001</v>
      </c>
      <c r="AB47" s="23">
        <f>'Electric lighting'!$C17+'Overcast Sky'!AB47</f>
        <v>1129.76011892</v>
      </c>
      <c r="AC47" s="23">
        <f>'Electric lighting'!$C17+'Overcast Sky'!AC47</f>
        <v>987.34834073999991</v>
      </c>
      <c r="AD47" s="23">
        <f>'Electric lighting'!$C17+'Overcast Sky'!AD47</f>
        <v>907.55116510000016</v>
      </c>
      <c r="AE47" s="23">
        <f>'Electric lighting'!$C17+'Overcast Sky'!AE47</f>
        <v>756.36127911999995</v>
      </c>
    </row>
    <row r="48" spans="1:33" x14ac:dyDescent="0.3">
      <c r="A48" s="60" t="s">
        <v>30</v>
      </c>
      <c r="B48" s="23">
        <f>'Electric lighting'!$C18+'Overcast Sky'!B48</f>
        <v>381.63991481800002</v>
      </c>
      <c r="C48" s="23">
        <f>'Electric lighting'!$C18+'Overcast Sky'!C48</f>
        <v>403.83584635200003</v>
      </c>
      <c r="D48" s="23">
        <f>'Electric lighting'!$C18+'Overcast Sky'!D48</f>
        <v>471.39988502000006</v>
      </c>
      <c r="E48" s="23">
        <f>'Electric lighting'!$C18+'Overcast Sky'!E48</f>
        <v>476.38314372000002</v>
      </c>
      <c r="F48" s="23">
        <f>'Electric lighting'!$C18+'Overcast Sky'!F48</f>
        <v>460.81733303999999</v>
      </c>
      <c r="G48" s="23">
        <f>'Electric lighting'!$C18+'Overcast Sky'!G48</f>
        <v>471.77733188000002</v>
      </c>
      <c r="H48" s="23">
        <f>'Electric lighting'!$C18+'Overcast Sky'!H48</f>
        <v>437.29470342000002</v>
      </c>
      <c r="I48" s="23">
        <f>'Electric lighting'!$C18+'Overcast Sky'!I48</f>
        <v>393.48797809400003</v>
      </c>
      <c r="J48" s="23">
        <f>'Electric lighting'!$C18+'Overcast Sky'!J48</f>
        <v>378.13245794200003</v>
      </c>
      <c r="K48" s="23">
        <f>'Electric lighting'!$C18+'Overcast Sky'!K48</f>
        <v>365.8</v>
      </c>
      <c r="L48" s="23">
        <f>'Electric lighting'!$C18+'Overcast Sky'!L48</f>
        <v>499.42452179999998</v>
      </c>
      <c r="M48" s="23">
        <f>'Electric lighting'!$C18+'Overcast Sky'!M48</f>
        <v>546.23997957999995</v>
      </c>
      <c r="N48" s="23">
        <f>'Electric lighting'!$C18+'Overcast Sky'!N48</f>
        <v>651.12337679999996</v>
      </c>
      <c r="O48" s="23">
        <f>'Electric lighting'!$C18+'Overcast Sky'!O48</f>
        <v>619.93233496000005</v>
      </c>
      <c r="P48" s="23">
        <f>'Electric lighting'!$C18+'Overcast Sky'!P48</f>
        <v>710.68996233999997</v>
      </c>
      <c r="Q48" s="23">
        <f>'Electric lighting'!$C18+'Overcast Sky'!Q48</f>
        <v>638.58393449999994</v>
      </c>
      <c r="R48" s="23">
        <f>'Electric lighting'!$C18+'Overcast Sky'!R48</f>
        <v>637.79389574000004</v>
      </c>
      <c r="S48" s="23">
        <f>'Electric lighting'!$C18+'Overcast Sky'!S48</f>
        <v>618.64863520000006</v>
      </c>
      <c r="T48" s="23">
        <f>'Electric lighting'!$C18+'Overcast Sky'!T48</f>
        <v>454.10617026</v>
      </c>
      <c r="U48" s="23">
        <f>'Electric lighting'!$C18+'Overcast Sky'!U48</f>
        <v>414.375028628</v>
      </c>
      <c r="V48" s="23">
        <f>'Electric lighting'!$C18+'Overcast Sky'!V48</f>
        <v>591.50642878000008</v>
      </c>
      <c r="W48" s="23">
        <f>'Electric lighting'!$C18+'Overcast Sky'!W48</f>
        <v>564.67744800000003</v>
      </c>
      <c r="X48" s="23">
        <f>'Electric lighting'!$C18+'Overcast Sky'!X48</f>
        <v>700.02099704</v>
      </c>
      <c r="Y48" s="23">
        <f>'Electric lighting'!$C18+'Overcast Sky'!Y48</f>
        <v>971.45510838000018</v>
      </c>
      <c r="Z48" s="23">
        <f>'Electric lighting'!$C18+'Overcast Sky'!Z48</f>
        <v>815.69401212000002</v>
      </c>
      <c r="AA48" s="23">
        <f>'Electric lighting'!$C18+'Overcast Sky'!AA48</f>
        <v>765.48642392000011</v>
      </c>
      <c r="AB48" s="23">
        <f>'Electric lighting'!$C18+'Overcast Sky'!AB48</f>
        <v>656.97230855999999</v>
      </c>
      <c r="AC48" s="23">
        <f>'Electric lighting'!$C18+'Overcast Sky'!AC48</f>
        <v>847.55697639999994</v>
      </c>
      <c r="AD48" s="23">
        <f>'Electric lighting'!$C18+'Overcast Sky'!AD48</f>
        <v>732.69093853999993</v>
      </c>
      <c r="AE48" s="23">
        <f>'Electric lighting'!$C18+'Overcast Sky'!AE48</f>
        <v>596.12075514000003</v>
      </c>
    </row>
    <row r="49" spans="1:31" x14ac:dyDescent="0.3">
      <c r="A49" s="60" t="s">
        <v>31</v>
      </c>
      <c r="B49" s="23">
        <f>'Electric lighting'!$C19+'Overcast Sky'!B49</f>
        <v>413.7262624608</v>
      </c>
      <c r="C49" s="23">
        <f>'Electric lighting'!$C19+'Overcast Sky'!C49</f>
        <v>426.45739377999996</v>
      </c>
      <c r="D49" s="23">
        <f>'Electric lighting'!$C19+'Overcast Sky'!D49</f>
        <v>437.38036351599999</v>
      </c>
      <c r="E49" s="23">
        <f>'Electric lighting'!$C19+'Overcast Sky'!E49</f>
        <v>444.565495204</v>
      </c>
      <c r="F49" s="23">
        <f>'Electric lighting'!$C19+'Overcast Sky'!F49</f>
        <v>437.84232151599997</v>
      </c>
      <c r="G49" s="23">
        <f>'Electric lighting'!$C19+'Overcast Sky'!G49</f>
        <v>433.42401933399998</v>
      </c>
      <c r="H49" s="23">
        <f>'Electric lighting'!$C19+'Overcast Sky'!H49</f>
        <v>436.90201959399997</v>
      </c>
      <c r="I49" s="23">
        <f>'Electric lighting'!$C19+'Overcast Sky'!I49</f>
        <v>425.98094298000001</v>
      </c>
      <c r="J49" s="23">
        <f>'Electric lighting'!$C19+'Overcast Sky'!J49</f>
        <v>413.72646354839998</v>
      </c>
      <c r="K49" s="23">
        <f>'Electric lighting'!$C19+'Overcast Sky'!K49</f>
        <v>408.7</v>
      </c>
      <c r="L49" s="23">
        <f>'Electric lighting'!$C19+'Overcast Sky'!L49</f>
        <v>451.46466583199998</v>
      </c>
      <c r="M49" s="23">
        <f>'Electric lighting'!$C19+'Overcast Sky'!M49</f>
        <v>474.31103423000002</v>
      </c>
      <c r="N49" s="23">
        <f>'Electric lighting'!$C19+'Overcast Sky'!N49</f>
        <v>534.48228656000003</v>
      </c>
      <c r="O49" s="23">
        <f>'Electric lighting'!$C19+'Overcast Sky'!O49</f>
        <v>527.90418580000005</v>
      </c>
      <c r="P49" s="23">
        <f>'Electric lighting'!$C19+'Overcast Sky'!P49</f>
        <v>528.21650564000004</v>
      </c>
      <c r="Q49" s="23">
        <f>'Electric lighting'!$C19+'Overcast Sky'!Q49</f>
        <v>528.02212095999994</v>
      </c>
      <c r="R49" s="23">
        <f>'Electric lighting'!$C19+'Overcast Sky'!R49</f>
        <v>572.59255343999996</v>
      </c>
      <c r="S49" s="23">
        <f>'Electric lighting'!$C19+'Overcast Sky'!S49</f>
        <v>477.24250194399997</v>
      </c>
      <c r="T49" s="23">
        <f>'Electric lighting'!$C19+'Overcast Sky'!T49</f>
        <v>447.71756145000001</v>
      </c>
      <c r="U49" s="23">
        <f>'Electric lighting'!$C19+'Overcast Sky'!U49</f>
        <v>427.93313219800001</v>
      </c>
      <c r="V49" s="23">
        <f>'Electric lighting'!$C19+'Overcast Sky'!V49</f>
        <v>469.80436220000001</v>
      </c>
      <c r="W49" s="23">
        <f>'Electric lighting'!$C19+'Overcast Sky'!W49</f>
        <v>516.56674010000006</v>
      </c>
      <c r="X49" s="23">
        <f>'Electric lighting'!$C19+'Overcast Sky'!X49</f>
        <v>614.84685532000003</v>
      </c>
      <c r="Y49" s="23">
        <f>'Electric lighting'!$C19+'Overcast Sky'!Y49</f>
        <v>583.06088404000002</v>
      </c>
      <c r="Z49" s="23">
        <f>'Electric lighting'!$C19+'Overcast Sky'!Z49</f>
        <v>509.44416295999997</v>
      </c>
      <c r="AA49" s="23">
        <f>'Electric lighting'!$C19+'Overcast Sky'!AA49</f>
        <v>603.02181747999998</v>
      </c>
      <c r="AB49" s="23">
        <f>'Electric lighting'!$C19+'Overcast Sky'!AB49</f>
        <v>668.89711886000009</v>
      </c>
      <c r="AC49" s="23">
        <f>'Electric lighting'!$C19+'Overcast Sky'!AC49</f>
        <v>622.33591913999999</v>
      </c>
      <c r="AD49" s="23">
        <f>'Electric lighting'!$C19+'Overcast Sky'!AD49</f>
        <v>570.32334328000002</v>
      </c>
      <c r="AE49" s="23">
        <f>'Electric lighting'!$C19+'Overcast Sky'!AE49</f>
        <v>511.96509493999997</v>
      </c>
    </row>
    <row r="50" spans="1:31" x14ac:dyDescent="0.3">
      <c r="A50" s="60" t="s">
        <v>32</v>
      </c>
      <c r="B50" s="23">
        <f>'Electric lighting'!$C20+'Overcast Sky'!B50</f>
        <v>371.01528133380003</v>
      </c>
      <c r="C50" s="23">
        <f>'Electric lighting'!$C20+'Overcast Sky'!C50</f>
        <v>387.37419147200001</v>
      </c>
      <c r="D50" s="23">
        <f>'Electric lighting'!$C20+'Overcast Sky'!D50</f>
        <v>392.12944219600001</v>
      </c>
      <c r="E50" s="23">
        <f>'Electric lighting'!$C20+'Overcast Sky'!E50</f>
        <v>404.76175617000001</v>
      </c>
      <c r="F50" s="23">
        <f>'Electric lighting'!$C20+'Overcast Sky'!F50</f>
        <v>413.47460108000001</v>
      </c>
      <c r="G50" s="23">
        <f>'Electric lighting'!$C20+'Overcast Sky'!G50</f>
        <v>405.65469381000003</v>
      </c>
      <c r="H50" s="23">
        <f>'Electric lighting'!$C20+'Overcast Sky'!H50</f>
        <v>399.54122316000002</v>
      </c>
      <c r="I50" s="23">
        <f>'Electric lighting'!$C20+'Overcast Sky'!I50</f>
        <v>385.63545402400001</v>
      </c>
      <c r="J50" s="23">
        <f>'Electric lighting'!$C20+'Overcast Sky'!J50</f>
        <v>371.8062168358</v>
      </c>
      <c r="K50" s="23">
        <f>'Electric lighting'!$C20+'Overcast Sky'!K50</f>
        <v>368.3</v>
      </c>
      <c r="L50" s="23">
        <f>'Electric lighting'!$C20+'Overcast Sky'!L50</f>
        <v>415.79236212000001</v>
      </c>
      <c r="M50" s="23">
        <f>'Electric lighting'!$C20+'Overcast Sky'!M50</f>
        <v>421.81987235000003</v>
      </c>
      <c r="N50" s="23">
        <f>'Electric lighting'!$C20+'Overcast Sky'!N50</f>
        <v>476.72027448</v>
      </c>
      <c r="O50" s="23">
        <f>'Electric lighting'!$C20+'Overcast Sky'!O50</f>
        <v>615.05930411999998</v>
      </c>
      <c r="P50" s="23">
        <f>'Electric lighting'!$C20+'Overcast Sky'!P50</f>
        <v>454.31338212600002</v>
      </c>
      <c r="Q50" s="23">
        <f>'Electric lighting'!$C20+'Overcast Sky'!Q50</f>
        <v>525.9644538</v>
      </c>
      <c r="R50" s="23">
        <f>'Electric lighting'!$C20+'Overcast Sky'!R50</f>
        <v>487.98299168000005</v>
      </c>
      <c r="S50" s="23">
        <f>'Electric lighting'!$C20+'Overcast Sky'!S50</f>
        <v>457.49042127799999</v>
      </c>
      <c r="T50" s="23">
        <f>'Electric lighting'!$C20+'Overcast Sky'!T50</f>
        <v>434.69976863800002</v>
      </c>
      <c r="U50" s="23">
        <f>'Electric lighting'!$C20+'Overcast Sky'!U50</f>
        <v>383.88621835399999</v>
      </c>
      <c r="V50" s="23">
        <f>'Electric lighting'!$C20+'Overcast Sky'!V50</f>
        <v>428.07235612600005</v>
      </c>
      <c r="W50" s="23">
        <f>'Electric lighting'!$C20+'Overcast Sky'!W50</f>
        <v>468.45050164000003</v>
      </c>
      <c r="X50" s="23">
        <f>'Electric lighting'!$C20+'Overcast Sky'!X50</f>
        <v>506.42924636000004</v>
      </c>
      <c r="Y50" s="23">
        <f>'Electric lighting'!$C20+'Overcast Sky'!Y50</f>
        <v>528.70875606000004</v>
      </c>
      <c r="Z50" s="23">
        <f>'Electric lighting'!$C20+'Overcast Sky'!Z50</f>
        <v>541.37491978000003</v>
      </c>
      <c r="AA50" s="23">
        <f>'Electric lighting'!$C20+'Overcast Sky'!AA50</f>
        <v>599.07383630000004</v>
      </c>
      <c r="AB50" s="23">
        <f>'Electric lighting'!$C20+'Overcast Sky'!AB50</f>
        <v>568.78433719999998</v>
      </c>
      <c r="AC50" s="23">
        <f>'Electric lighting'!$C20+'Overcast Sky'!AC50</f>
        <v>507.21792642000003</v>
      </c>
      <c r="AD50" s="23">
        <f>'Electric lighting'!$C20+'Overcast Sky'!AD50</f>
        <v>487.00826030000002</v>
      </c>
      <c r="AE50" s="23">
        <f>'Electric lighting'!$C20+'Overcast Sky'!AE50</f>
        <v>463.31669898000001</v>
      </c>
    </row>
    <row r="51" spans="1:31" x14ac:dyDescent="0.3">
      <c r="A51" s="60" t="s">
        <v>33</v>
      </c>
      <c r="B51" s="23">
        <f>'Electric lighting'!$C21+'Overcast Sky'!B51</f>
        <v>300.94329096399997</v>
      </c>
      <c r="C51" s="23">
        <f>'Electric lighting'!$C21+'Overcast Sky'!C51</f>
        <v>314.79812696599998</v>
      </c>
      <c r="D51" s="23">
        <f>'Electric lighting'!$C21+'Overcast Sky'!D51</f>
        <v>323.702430822</v>
      </c>
      <c r="E51" s="23">
        <f>'Electric lighting'!$C21+'Overcast Sky'!E51</f>
        <v>343.71719595600001</v>
      </c>
      <c r="F51" s="23">
        <f>'Electric lighting'!$C21+'Overcast Sky'!F51</f>
        <v>338.93120238</v>
      </c>
      <c r="G51" s="23">
        <f>'Electric lighting'!$C21+'Overcast Sky'!G51</f>
        <v>343.45292880599999</v>
      </c>
      <c r="H51" s="23">
        <f>'Electric lighting'!$C21+'Overcast Sky'!H51</f>
        <v>327.25733350199999</v>
      </c>
      <c r="I51" s="23">
        <f>'Electric lighting'!$C21+'Overcast Sky'!I51</f>
        <v>310.61153748200002</v>
      </c>
      <c r="J51" s="23">
        <f>'Electric lighting'!$C21+'Overcast Sky'!J51</f>
        <v>301.4598270372</v>
      </c>
      <c r="K51" s="23">
        <f>'Electric lighting'!$C21+'Overcast Sky'!K51</f>
        <v>297.2</v>
      </c>
      <c r="L51" s="23">
        <f>'Electric lighting'!$C21+'Overcast Sky'!L51</f>
        <v>334.59337146999997</v>
      </c>
      <c r="M51" s="23">
        <f>'Electric lighting'!$C21+'Overcast Sky'!M51</f>
        <v>358.56187208199998</v>
      </c>
      <c r="N51" s="23">
        <f>'Electric lighting'!$C21+'Overcast Sky'!N51</f>
        <v>372.47945284999997</v>
      </c>
      <c r="O51" s="23">
        <f>'Electric lighting'!$C21+'Overcast Sky'!O51</f>
        <v>407.82127789999998</v>
      </c>
      <c r="P51" s="23">
        <f>'Electric lighting'!$C21+'Overcast Sky'!P51</f>
        <v>405.65732170000001</v>
      </c>
      <c r="Q51" s="23">
        <f>'Electric lighting'!$C21+'Overcast Sky'!Q51</f>
        <v>408.37291010000001</v>
      </c>
      <c r="R51" s="23">
        <f>'Electric lighting'!$C21+'Overcast Sky'!R51</f>
        <v>442.51704110000003</v>
      </c>
      <c r="S51" s="23">
        <f>'Electric lighting'!$C21+'Overcast Sky'!S51</f>
        <v>345.72107012200001</v>
      </c>
      <c r="T51" s="23">
        <f>'Electric lighting'!$C21+'Overcast Sky'!T51</f>
        <v>332.12440523599997</v>
      </c>
      <c r="U51" s="23">
        <f>'Electric lighting'!$C21+'Overcast Sky'!U51</f>
        <v>316.60056027000002</v>
      </c>
      <c r="V51" s="23">
        <f>'Electric lighting'!$C21+'Overcast Sky'!V51</f>
        <v>345.59091572</v>
      </c>
      <c r="W51" s="23">
        <f>'Electric lighting'!$C21+'Overcast Sky'!W51</f>
        <v>391.68789293999998</v>
      </c>
      <c r="X51" s="23">
        <f>'Electric lighting'!$C21+'Overcast Sky'!X51</f>
        <v>475.79124177999995</v>
      </c>
      <c r="Y51" s="23">
        <f>'Electric lighting'!$C21+'Overcast Sky'!Y51</f>
        <v>453.97994010000002</v>
      </c>
      <c r="Z51" s="23">
        <f>'Electric lighting'!$C21+'Overcast Sky'!Z51</f>
        <v>461.14572390000001</v>
      </c>
      <c r="AA51" s="23">
        <f>'Electric lighting'!$C21+'Overcast Sky'!AA51</f>
        <v>454.98093968000001</v>
      </c>
      <c r="AB51" s="23">
        <f>'Electric lighting'!$C21+'Overcast Sky'!AB51</f>
        <v>431.01193181999997</v>
      </c>
      <c r="AC51" s="23">
        <f>'Electric lighting'!$C21+'Overcast Sky'!AC51</f>
        <v>486.14435462</v>
      </c>
      <c r="AD51" s="23">
        <f>'Electric lighting'!$C21+'Overcast Sky'!AD51</f>
        <v>432.8399268</v>
      </c>
      <c r="AE51" s="23">
        <f>'Electric lighting'!$C21+'Overcast Sky'!AE51</f>
        <v>383.68143615999998</v>
      </c>
    </row>
    <row r="52" spans="1:31" x14ac:dyDescent="0.3">
      <c r="A52" s="60" t="s">
        <v>34</v>
      </c>
      <c r="B52" s="23">
        <f>'Electric lighting'!$C22+'Overcast Sky'!B52</f>
        <v>231.64401176920001</v>
      </c>
      <c r="C52" s="23">
        <f>'Electric lighting'!$C22+'Overcast Sky'!C52</f>
        <v>249.671502428</v>
      </c>
      <c r="D52" s="23">
        <f>'Electric lighting'!$C22+'Overcast Sky'!D52</f>
        <v>251.86951670799999</v>
      </c>
      <c r="E52" s="23">
        <f>'Electric lighting'!$C22+'Overcast Sky'!E52</f>
        <v>268.09510305000003</v>
      </c>
      <c r="F52" s="23">
        <f>'Electric lighting'!$C22+'Overcast Sky'!F52</f>
        <v>269.06596666400003</v>
      </c>
      <c r="G52" s="23">
        <f>'Electric lighting'!$C22+'Overcast Sky'!G52</f>
        <v>274.11367303399999</v>
      </c>
      <c r="H52" s="23">
        <f>'Electric lighting'!$C22+'Overcast Sky'!H52</f>
        <v>246.976086194</v>
      </c>
      <c r="I52" s="23">
        <f>'Electric lighting'!$C22+'Overcast Sky'!I52</f>
        <v>252.691186004</v>
      </c>
      <c r="J52" s="23">
        <f>'Electric lighting'!$C22+'Overcast Sky'!J52</f>
        <v>231.5613366858</v>
      </c>
      <c r="K52" s="23">
        <f>'Electric lighting'!$C22+'Overcast Sky'!K52</f>
        <v>227.4</v>
      </c>
      <c r="L52" s="23">
        <f>'Electric lighting'!$C22+'Overcast Sky'!L52</f>
        <v>269.59581437399999</v>
      </c>
      <c r="M52" s="23">
        <f>'Electric lighting'!$C22+'Overcast Sky'!M52</f>
        <v>312.39441147399998</v>
      </c>
      <c r="N52" s="23">
        <f>'Electric lighting'!$C22+'Overcast Sky'!N52</f>
        <v>355.36626094000002</v>
      </c>
      <c r="O52" s="23">
        <f>'Electric lighting'!$C22+'Overcast Sky'!O52</f>
        <v>322.36008648000001</v>
      </c>
      <c r="P52" s="23">
        <f>'Electric lighting'!$C22+'Overcast Sky'!P52</f>
        <v>319.48145407999999</v>
      </c>
      <c r="Q52" s="23">
        <f>'Electric lighting'!$C22+'Overcast Sky'!Q52</f>
        <v>358.58293790000005</v>
      </c>
      <c r="R52" s="23">
        <f>'Electric lighting'!$C22+'Overcast Sky'!R52</f>
        <v>335.51891482000002</v>
      </c>
      <c r="S52" s="23">
        <f>'Electric lighting'!$C22+'Overcast Sky'!S52</f>
        <v>300.49347665200003</v>
      </c>
      <c r="T52" s="23">
        <f>'Electric lighting'!$C22+'Overcast Sky'!T52</f>
        <v>260.64892886000001</v>
      </c>
      <c r="U52" s="23">
        <f>'Electric lighting'!$C22+'Overcast Sky'!U52</f>
        <v>250.26750071200001</v>
      </c>
      <c r="V52" s="23">
        <f>'Electric lighting'!$C22+'Overcast Sky'!V52</f>
        <v>279.28392508600001</v>
      </c>
      <c r="W52" s="23">
        <f>'Electric lighting'!$C22+'Overcast Sky'!W52</f>
        <v>313.92420803599998</v>
      </c>
      <c r="X52" s="23">
        <f>'Electric lighting'!$C22+'Overcast Sky'!X52</f>
        <v>367.84863784000004</v>
      </c>
      <c r="Y52" s="23">
        <f>'Electric lighting'!$C22+'Overcast Sky'!Y52</f>
        <v>376.23951613999998</v>
      </c>
      <c r="Z52" s="23">
        <f>'Electric lighting'!$C22+'Overcast Sky'!Z52</f>
        <v>362.87036104000003</v>
      </c>
      <c r="AA52" s="23">
        <f>'Electric lighting'!$C22+'Overcast Sky'!AA52</f>
        <v>445.55957492000005</v>
      </c>
      <c r="AB52" s="23">
        <f>'Electric lighting'!$C22+'Overcast Sky'!AB52</f>
        <v>416.47442750000005</v>
      </c>
      <c r="AC52" s="23">
        <f>'Electric lighting'!$C22+'Overcast Sky'!AC52</f>
        <v>451.24519094000004</v>
      </c>
      <c r="AD52" s="23">
        <f>'Electric lighting'!$C22+'Overcast Sky'!AD52</f>
        <v>353.26063826000001</v>
      </c>
      <c r="AE52" s="23">
        <f>'Electric lighting'!$C22+'Overcast Sky'!AE52</f>
        <v>303.331212182</v>
      </c>
    </row>
    <row r="53" spans="1:31" x14ac:dyDescent="0.3">
      <c r="A53" s="60" t="s">
        <v>35</v>
      </c>
      <c r="B53" s="23">
        <f>'Electric lighting'!$C23+'Overcast Sky'!B53</f>
        <v>291.2282204366</v>
      </c>
      <c r="C53" s="23">
        <f>'Electric lighting'!$C23+'Overcast Sky'!C53</f>
        <v>313.22845659799998</v>
      </c>
      <c r="D53" s="23">
        <f>'Electric lighting'!$C23+'Overcast Sky'!D53</f>
        <v>329.13551837</v>
      </c>
      <c r="E53" s="23">
        <f>'Electric lighting'!$C23+'Overcast Sky'!E53</f>
        <v>360.772385912</v>
      </c>
      <c r="F53" s="23">
        <f>'Electric lighting'!$C23+'Overcast Sky'!F53</f>
        <v>342.09545114600002</v>
      </c>
      <c r="G53" s="23">
        <f>'Electric lighting'!$C23+'Overcast Sky'!G53</f>
        <v>336.40726265399996</v>
      </c>
      <c r="H53" s="23">
        <f>'Electric lighting'!$C23+'Overcast Sky'!H53</f>
        <v>352.79818467000001</v>
      </c>
      <c r="I53" s="23">
        <f>'Electric lighting'!$C23+'Overcast Sky'!I53</f>
        <v>307.45856494599997</v>
      </c>
      <c r="J53" s="23">
        <f>'Electric lighting'!$C23+'Overcast Sky'!J53</f>
        <v>291.2660557026</v>
      </c>
      <c r="K53" s="23">
        <f>'Electric lighting'!$C23+'Overcast Sky'!K53</f>
        <v>283.2</v>
      </c>
      <c r="L53" s="23">
        <f>'Electric lighting'!$C23+'Overcast Sky'!L53</f>
        <v>373.56315147999999</v>
      </c>
      <c r="M53" s="23">
        <f>'Electric lighting'!$C23+'Overcast Sky'!M53</f>
        <v>411.98410776000003</v>
      </c>
      <c r="N53" s="23">
        <f>'Electric lighting'!$C23+'Overcast Sky'!N53</f>
        <v>469.99235497999996</v>
      </c>
      <c r="O53" s="23">
        <f>'Electric lighting'!$C23+'Overcast Sky'!O53</f>
        <v>585.12270527999999</v>
      </c>
      <c r="P53" s="23">
        <f>'Electric lighting'!$C23+'Overcast Sky'!P53</f>
        <v>503.02715272</v>
      </c>
      <c r="Q53" s="23">
        <f>'Electric lighting'!$C23+'Overcast Sky'!Q53</f>
        <v>405.40627874</v>
      </c>
      <c r="R53" s="23">
        <f>'Electric lighting'!$C23+'Overcast Sky'!R53</f>
        <v>443.34996899999999</v>
      </c>
      <c r="S53" s="23">
        <f>'Electric lighting'!$C23+'Overcast Sky'!S53</f>
        <v>401.14747887999999</v>
      </c>
      <c r="T53" s="23">
        <f>'Electric lighting'!$C23+'Overcast Sky'!T53</f>
        <v>381.48763336000002</v>
      </c>
      <c r="U53" s="23">
        <f>'Electric lighting'!$C23+'Overcast Sky'!U53</f>
        <v>305.51745366199998</v>
      </c>
      <c r="V53" s="23">
        <f>'Electric lighting'!$C23+'Overcast Sky'!V53</f>
        <v>392.80705363999999</v>
      </c>
      <c r="W53" s="23">
        <f>'Electric lighting'!$C23+'Overcast Sky'!W53</f>
        <v>431.03154189999998</v>
      </c>
      <c r="X53" s="23">
        <f>'Electric lighting'!$C23+'Overcast Sky'!X53</f>
        <v>548.27014170000007</v>
      </c>
      <c r="Y53" s="23">
        <f>'Electric lighting'!$C23+'Overcast Sky'!Y53</f>
        <v>511.45861086000002</v>
      </c>
      <c r="Z53" s="23">
        <f>'Electric lighting'!$C23+'Overcast Sky'!Z53</f>
        <v>623.76549197999998</v>
      </c>
      <c r="AA53" s="23">
        <f>'Electric lighting'!$C23+'Overcast Sky'!AA53</f>
        <v>570.16658858000005</v>
      </c>
      <c r="AB53" s="23">
        <f>'Electric lighting'!$C23+'Overcast Sky'!AB53</f>
        <v>737.25317397999993</v>
      </c>
      <c r="AC53" s="23">
        <f>'Electric lighting'!$C23+'Overcast Sky'!AC53</f>
        <v>544.82629010000005</v>
      </c>
      <c r="AD53" s="23">
        <f>'Electric lighting'!$C23+'Overcast Sky'!AD53</f>
        <v>477.79853937999997</v>
      </c>
      <c r="AE53" s="23">
        <f>'Electric lighting'!$C23+'Overcast Sky'!AE53</f>
        <v>412.71391082000002</v>
      </c>
    </row>
    <row r="54" spans="1:31" x14ac:dyDescent="0.3">
      <c r="A54" s="60" t="s">
        <v>36</v>
      </c>
      <c r="B54" s="23">
        <f>'Electric lighting'!$C24+'Overcast Sky'!B54</f>
        <v>334.26585957240002</v>
      </c>
      <c r="C54" s="23">
        <f>'Electric lighting'!$C24+'Overcast Sky'!C54</f>
        <v>353.47495364999997</v>
      </c>
      <c r="D54" s="23">
        <f>'Electric lighting'!$C24+'Overcast Sky'!D54</f>
        <v>383.28575556600003</v>
      </c>
      <c r="E54" s="23">
        <f>'Electric lighting'!$C24+'Overcast Sky'!E54</f>
        <v>370.99536297600002</v>
      </c>
      <c r="F54" s="23">
        <f>'Electric lighting'!$C24+'Overcast Sky'!F54</f>
        <v>421.40918371999999</v>
      </c>
      <c r="G54" s="23">
        <f>'Electric lighting'!$C24+'Overcast Sky'!G54</f>
        <v>394.94423490200001</v>
      </c>
      <c r="H54" s="23">
        <f>'Electric lighting'!$C24+'Overcast Sky'!H54</f>
        <v>368.79034686199998</v>
      </c>
      <c r="I54" s="23">
        <f>'Electric lighting'!$C24+'Overcast Sky'!I54</f>
        <v>351.38799950800001</v>
      </c>
      <c r="J54" s="23">
        <f>'Electric lighting'!$C24+'Overcast Sky'!J54</f>
        <v>332.10968419440002</v>
      </c>
      <c r="K54" s="23">
        <f>'Electric lighting'!$C24+'Overcast Sky'!K54</f>
        <v>325.5</v>
      </c>
      <c r="L54" s="23">
        <f>'Electric lighting'!$C24+'Overcast Sky'!L54</f>
        <v>406.92321345200003</v>
      </c>
      <c r="M54" s="23">
        <f>'Electric lighting'!$C24+'Overcast Sky'!M54</f>
        <v>458.60522665999997</v>
      </c>
      <c r="N54" s="23">
        <f>'Electric lighting'!$C24+'Overcast Sky'!N54</f>
        <v>440.66078518</v>
      </c>
      <c r="O54" s="23">
        <f>'Electric lighting'!$C24+'Overcast Sky'!O54</f>
        <v>629.46347268</v>
      </c>
      <c r="P54" s="23">
        <f>'Electric lighting'!$C24+'Overcast Sky'!P54</f>
        <v>621.40203384000006</v>
      </c>
      <c r="Q54" s="23">
        <f>'Electric lighting'!$C24+'Overcast Sky'!Q54</f>
        <v>586.90853577999997</v>
      </c>
      <c r="R54" s="23">
        <f>'Electric lighting'!$C24+'Overcast Sky'!R54</f>
        <v>530.29657926000004</v>
      </c>
      <c r="S54" s="23">
        <f>'Electric lighting'!$C24+'Overcast Sky'!S54</f>
        <v>442.81414352000002</v>
      </c>
      <c r="T54" s="23">
        <f>'Electric lighting'!$C24+'Overcast Sky'!T54</f>
        <v>432.04717066000001</v>
      </c>
      <c r="U54" s="23">
        <f>'Electric lighting'!$C24+'Overcast Sky'!U54</f>
        <v>364.30770570599998</v>
      </c>
      <c r="V54" s="23">
        <f>'Electric lighting'!$C24+'Overcast Sky'!V54</f>
        <v>419.45573544000001</v>
      </c>
      <c r="W54" s="23">
        <f>'Electric lighting'!$C24+'Overcast Sky'!W54</f>
        <v>497.2102415</v>
      </c>
      <c r="X54" s="23">
        <f>'Electric lighting'!$C24+'Overcast Sky'!X54</f>
        <v>542.39453463999996</v>
      </c>
      <c r="Y54" s="23">
        <f>'Electric lighting'!$C24+'Overcast Sky'!Y54</f>
        <v>618.65093808000006</v>
      </c>
      <c r="Z54" s="23">
        <f>'Electric lighting'!$C24+'Overcast Sky'!Z54</f>
        <v>615.21877130000007</v>
      </c>
      <c r="AA54" s="23">
        <f>'Electric lighting'!$C24+'Overcast Sky'!AA54</f>
        <v>742.14544558</v>
      </c>
      <c r="AB54" s="23">
        <f>'Electric lighting'!$C24+'Overcast Sky'!AB54</f>
        <v>728.76696074000006</v>
      </c>
      <c r="AC54" s="23">
        <f>'Electric lighting'!$C24+'Overcast Sky'!AC54</f>
        <v>568.90240932000006</v>
      </c>
      <c r="AD54" s="23">
        <f>'Electric lighting'!$C24+'Overcast Sky'!AD54</f>
        <v>686.78222494000011</v>
      </c>
      <c r="AE54" s="23">
        <f>'Electric lighting'!$C24+'Overcast Sky'!AE54</f>
        <v>598.03637935999996</v>
      </c>
    </row>
    <row r="55" spans="1:31" x14ac:dyDescent="0.3">
      <c r="A55" s="60" t="s">
        <v>37</v>
      </c>
      <c r="B55" s="23">
        <f>'Electric lighting'!$C25+'Overcast Sky'!B55</f>
        <v>357.03882090040003</v>
      </c>
      <c r="C55" s="23">
        <f>'Electric lighting'!$C25+'Overcast Sky'!C55</f>
        <v>366.26852616000002</v>
      </c>
      <c r="D55" s="23">
        <f>'Electric lighting'!$C25+'Overcast Sky'!D55</f>
        <v>383.47590006400003</v>
      </c>
      <c r="E55" s="23">
        <f>'Electric lighting'!$C25+'Overcast Sky'!E55</f>
        <v>391.66008386200002</v>
      </c>
      <c r="F55" s="23">
        <f>'Electric lighting'!$C25+'Overcast Sky'!F55</f>
        <v>393.11525156200003</v>
      </c>
      <c r="G55" s="23">
        <f>'Electric lighting'!$C25+'Overcast Sky'!G55</f>
        <v>388.27607846800004</v>
      </c>
      <c r="H55" s="23">
        <f>'Electric lighting'!$C25+'Overcast Sky'!H55</f>
        <v>387.25907340200001</v>
      </c>
      <c r="I55" s="23">
        <f>'Electric lighting'!$C25+'Overcast Sky'!I55</f>
        <v>367.31029579800003</v>
      </c>
      <c r="J55" s="23">
        <f>'Electric lighting'!$C25+'Overcast Sky'!J55</f>
        <v>359.19340659940002</v>
      </c>
      <c r="K55" s="23">
        <f>'Electric lighting'!$C25+'Overcast Sky'!K55</f>
        <v>351.3</v>
      </c>
      <c r="L55" s="23">
        <f>'Electric lighting'!$C25+'Overcast Sky'!L55</f>
        <v>397.47213144599999</v>
      </c>
      <c r="M55" s="23">
        <f>'Electric lighting'!$C25+'Overcast Sky'!M55</f>
        <v>404.39492533800001</v>
      </c>
      <c r="N55" s="23">
        <f>'Electric lighting'!$C25+'Overcast Sky'!N55</f>
        <v>451.04216700000001</v>
      </c>
      <c r="O55" s="23">
        <f>'Electric lighting'!$C25+'Overcast Sky'!O55</f>
        <v>483.66609386000005</v>
      </c>
      <c r="P55" s="23">
        <f>'Electric lighting'!$C25+'Overcast Sky'!P55</f>
        <v>465.83768536000002</v>
      </c>
      <c r="Q55" s="23">
        <f>'Electric lighting'!$C25+'Overcast Sky'!Q55</f>
        <v>530.16334410000002</v>
      </c>
      <c r="R55" s="23">
        <f>'Electric lighting'!$C25+'Overcast Sky'!R55</f>
        <v>488.74210648000002</v>
      </c>
      <c r="S55" s="23">
        <f>'Electric lighting'!$C25+'Overcast Sky'!S55</f>
        <v>431.80917972999998</v>
      </c>
      <c r="T55" s="23">
        <f>'Electric lighting'!$C25+'Overcast Sky'!T55</f>
        <v>407.15609359400003</v>
      </c>
      <c r="U55" s="23">
        <f>'Electric lighting'!$C25+'Overcast Sky'!U55</f>
        <v>371.40895927600002</v>
      </c>
      <c r="V55" s="23">
        <f>'Electric lighting'!$C25+'Overcast Sky'!V55</f>
        <v>407.55307856000002</v>
      </c>
      <c r="W55" s="23">
        <f>'Electric lighting'!$C25+'Overcast Sky'!W55</f>
        <v>469.19168160000004</v>
      </c>
      <c r="X55" s="23">
        <f>'Electric lighting'!$C25+'Overcast Sky'!X55</f>
        <v>472.38526065999997</v>
      </c>
      <c r="Y55" s="23">
        <f>'Electric lighting'!$C25+'Overcast Sky'!Y55</f>
        <v>504.21525382000004</v>
      </c>
      <c r="Z55" s="23">
        <f>'Electric lighting'!$C25+'Overcast Sky'!Z55</f>
        <v>563.98781828000006</v>
      </c>
      <c r="AA55" s="23">
        <f>'Electric lighting'!$C25+'Overcast Sky'!AA55</f>
        <v>542.28213288000006</v>
      </c>
      <c r="AB55" s="23">
        <f>'Electric lighting'!$C25+'Overcast Sky'!AB55</f>
        <v>612.67157913999995</v>
      </c>
      <c r="AC55" s="23">
        <f>'Electric lighting'!$C25+'Overcast Sky'!AC55</f>
        <v>419.54779991400005</v>
      </c>
      <c r="AD55" s="23">
        <f>'Electric lighting'!$C25+'Overcast Sky'!AD55</f>
        <v>518.22191096000006</v>
      </c>
      <c r="AE55" s="23">
        <f>'Electric lighting'!$C25+'Overcast Sky'!AE55</f>
        <v>430.37661174000004</v>
      </c>
    </row>
    <row r="56" spans="1:31" x14ac:dyDescent="0.3">
      <c r="A56" s="60" t="s">
        <v>38</v>
      </c>
      <c r="B56" s="23">
        <f>'Electric lighting'!$C26+'Overcast Sky'!B56</f>
        <v>333.00885420540004</v>
      </c>
      <c r="C56" s="23">
        <f>'Electric lighting'!$C26+'Overcast Sky'!C56</f>
        <v>344.85892564000005</v>
      </c>
      <c r="D56" s="23">
        <f>'Electric lighting'!$C26+'Overcast Sky'!D56</f>
        <v>358.24514601200002</v>
      </c>
      <c r="E56" s="23">
        <f>'Electric lighting'!$C26+'Overcast Sky'!E56</f>
        <v>367.391398106</v>
      </c>
      <c r="F56" s="23">
        <f>'Electric lighting'!$C26+'Overcast Sky'!F56</f>
        <v>368.39045021600003</v>
      </c>
      <c r="G56" s="23">
        <f>'Electric lighting'!$C26+'Overcast Sky'!G56</f>
        <v>367.49687851600004</v>
      </c>
      <c r="H56" s="23">
        <f>'Electric lighting'!$C26+'Overcast Sky'!H56</f>
        <v>360.28326847600005</v>
      </c>
      <c r="I56" s="23">
        <f>'Electric lighting'!$C26+'Overcast Sky'!I56</f>
        <v>348.56766033400004</v>
      </c>
      <c r="J56" s="23">
        <f>'Electric lighting'!$C26+'Overcast Sky'!J56</f>
        <v>332.77901379600002</v>
      </c>
      <c r="K56" s="23">
        <f>'Electric lighting'!$C26+'Overcast Sky'!K56</f>
        <v>329.6</v>
      </c>
      <c r="L56" s="23">
        <f>'Electric lighting'!$C26+'Overcast Sky'!L56</f>
        <v>366.25760824600002</v>
      </c>
      <c r="M56" s="23">
        <f>'Electric lighting'!$C26+'Overcast Sky'!M56</f>
        <v>412.18057222800002</v>
      </c>
      <c r="N56" s="23">
        <f>'Electric lighting'!$C26+'Overcast Sky'!N56</f>
        <v>420.88752038000001</v>
      </c>
      <c r="O56" s="23">
        <f>'Electric lighting'!$C26+'Overcast Sky'!O56</f>
        <v>425.57422016000004</v>
      </c>
      <c r="P56" s="23">
        <f>'Electric lighting'!$C26+'Overcast Sky'!P56</f>
        <v>465.15985408000006</v>
      </c>
      <c r="Q56" s="23">
        <f>'Electric lighting'!$C26+'Overcast Sky'!Q56</f>
        <v>459.67161188</v>
      </c>
      <c r="R56" s="23">
        <f>'Electric lighting'!$C26+'Overcast Sky'!R56</f>
        <v>467.99238126</v>
      </c>
      <c r="S56" s="23">
        <f>'Electric lighting'!$C26+'Overcast Sky'!S56</f>
        <v>413.22939804800001</v>
      </c>
      <c r="T56" s="23">
        <f>'Electric lighting'!$C26+'Overcast Sky'!T56</f>
        <v>360.24368501600003</v>
      </c>
      <c r="U56" s="23">
        <f>'Electric lighting'!$C26+'Overcast Sky'!U56</f>
        <v>357.19074952200003</v>
      </c>
      <c r="V56" s="23">
        <f>'Electric lighting'!$C26+'Overcast Sky'!V56</f>
        <v>389.35973833200001</v>
      </c>
      <c r="W56" s="23">
        <f>'Electric lighting'!$C26+'Overcast Sky'!W56</f>
        <v>467.78875742000002</v>
      </c>
      <c r="X56" s="23">
        <f>'Electric lighting'!$C26+'Overcast Sky'!X56</f>
        <v>449.56650708000001</v>
      </c>
      <c r="Y56" s="23">
        <f>'Electric lighting'!$C26+'Overcast Sky'!Y56</f>
        <v>579.93368150000003</v>
      </c>
      <c r="Z56" s="23">
        <f>'Electric lighting'!$C26+'Overcast Sky'!Z56</f>
        <v>450.36650964</v>
      </c>
      <c r="AA56" s="23">
        <f>'Electric lighting'!$C26+'Overcast Sky'!AA56</f>
        <v>586.40752468000005</v>
      </c>
      <c r="AB56" s="23">
        <f>'Electric lighting'!$C26+'Overcast Sky'!AB56</f>
        <v>498.72753396000002</v>
      </c>
      <c r="AC56" s="23">
        <f>'Electric lighting'!$C26+'Overcast Sky'!AC56</f>
        <v>519.92896050000002</v>
      </c>
      <c r="AD56" s="23">
        <f>'Electric lighting'!$C26+'Overcast Sky'!AD56</f>
        <v>522.97579996000002</v>
      </c>
      <c r="AE56" s="23">
        <f>'Electric lighting'!$C26+'Overcast Sky'!AE56</f>
        <v>439.05388286000004</v>
      </c>
    </row>
    <row r="57" spans="1:31" x14ac:dyDescent="0.3">
      <c r="A57" s="60" t="s">
        <v>39</v>
      </c>
      <c r="B57" s="23">
        <f>'Electric lighting'!$C27+'Overcast Sky'!B57</f>
        <v>280.84442151079998</v>
      </c>
      <c r="C57" s="23">
        <f>'Electric lighting'!$C27+'Overcast Sky'!C57</f>
        <v>295.29769602200003</v>
      </c>
      <c r="D57" s="23">
        <f>'Electric lighting'!$C27+'Overcast Sky'!D57</f>
        <v>302.70728495000003</v>
      </c>
      <c r="E57" s="23">
        <f>'Electric lighting'!$C27+'Overcast Sky'!E57</f>
        <v>318.13181800400002</v>
      </c>
      <c r="F57" s="23">
        <f>'Electric lighting'!$C27+'Overcast Sky'!F57</f>
        <v>324.54788925999998</v>
      </c>
      <c r="G57" s="23">
        <f>'Electric lighting'!$C27+'Overcast Sky'!G57</f>
        <v>320.33437939999999</v>
      </c>
      <c r="H57" s="23">
        <f>'Electric lighting'!$C27+'Overcast Sky'!H57</f>
        <v>317.319895116</v>
      </c>
      <c r="I57" s="23">
        <f>'Electric lighting'!$C27+'Overcast Sky'!I57</f>
        <v>289.69988825400003</v>
      </c>
      <c r="J57" s="23">
        <f>'Electric lighting'!$C27+'Overcast Sky'!J57</f>
        <v>280.59464716079998</v>
      </c>
      <c r="K57" s="23">
        <f>'Electric lighting'!$C27+'Overcast Sky'!K57</f>
        <v>276.5</v>
      </c>
      <c r="L57" s="23">
        <f>'Electric lighting'!$C27+'Overcast Sky'!L57</f>
        <v>330.659829108</v>
      </c>
      <c r="M57" s="23">
        <f>'Electric lighting'!$C27+'Overcast Sky'!M57</f>
        <v>346.42539586200002</v>
      </c>
      <c r="N57" s="23">
        <f>'Electric lighting'!$C27+'Overcast Sky'!N57</f>
        <v>371.84296814000004</v>
      </c>
      <c r="O57" s="23">
        <f>'Electric lighting'!$C27+'Overcast Sky'!O57</f>
        <v>350.03143095199999</v>
      </c>
      <c r="P57" s="23">
        <f>'Electric lighting'!$C27+'Overcast Sky'!P57</f>
        <v>412.47652208</v>
      </c>
      <c r="Q57" s="23">
        <f>'Electric lighting'!$C27+'Overcast Sky'!Q57</f>
        <v>371.99151934000002</v>
      </c>
      <c r="R57" s="23">
        <f>'Electric lighting'!$C27+'Overcast Sky'!R57</f>
        <v>361.10085949</v>
      </c>
      <c r="S57" s="23">
        <f>'Electric lighting'!$C27+'Overcast Sky'!S57</f>
        <v>363.75759806400004</v>
      </c>
      <c r="T57" s="23">
        <f>'Electric lighting'!$C27+'Overcast Sky'!T57</f>
        <v>335.87320629800001</v>
      </c>
      <c r="U57" s="23">
        <f>'Electric lighting'!$C27+'Overcast Sky'!U57</f>
        <v>291.40012014400003</v>
      </c>
      <c r="V57" s="23">
        <f>'Electric lighting'!$C27+'Overcast Sky'!V57</f>
        <v>350.720916854</v>
      </c>
      <c r="W57" s="23">
        <f>'Electric lighting'!$C27+'Overcast Sky'!W57</f>
        <v>362.66302934399999</v>
      </c>
      <c r="X57" s="23">
        <f>'Electric lighting'!$C27+'Overcast Sky'!X57</f>
        <v>462.54679099999998</v>
      </c>
      <c r="Y57" s="23">
        <f>'Electric lighting'!$C27+'Overcast Sky'!Y57</f>
        <v>398.88707642000003</v>
      </c>
      <c r="Z57" s="23">
        <f>'Electric lighting'!$C27+'Overcast Sky'!Z57</f>
        <v>482.08036800000002</v>
      </c>
      <c r="AA57" s="23">
        <f>'Electric lighting'!$C27+'Overcast Sky'!AA57</f>
        <v>450.99729751999996</v>
      </c>
      <c r="AB57" s="23">
        <f>'Electric lighting'!$C27+'Overcast Sky'!AB57</f>
        <v>474.69864147999999</v>
      </c>
      <c r="AC57" s="23">
        <f>'Electric lighting'!$C27+'Overcast Sky'!AC57</f>
        <v>440.85840638000002</v>
      </c>
      <c r="AD57" s="23">
        <f>'Electric lighting'!$C27+'Overcast Sky'!AD57</f>
        <v>409.76953878</v>
      </c>
      <c r="AE57" s="23">
        <f>'Electric lighting'!$C27+'Overcast Sky'!AE57</f>
        <v>363.86729950200004</v>
      </c>
    </row>
    <row r="58" spans="1:31" x14ac:dyDescent="0.3">
      <c r="A58" s="60" t="s">
        <v>40</v>
      </c>
      <c r="B58" s="23">
        <f>'Electric lighting'!$C28+'Overcast Sky'!B58</f>
        <v>239.40352442919999</v>
      </c>
      <c r="C58" s="23">
        <f>'Electric lighting'!$C28+'Overcast Sky'!C58</f>
        <v>249.98188798999999</v>
      </c>
      <c r="D58" s="23">
        <f>'Electric lighting'!$C28+'Overcast Sky'!D58</f>
        <v>265.95921266800002</v>
      </c>
      <c r="E58" s="23">
        <f>'Electric lighting'!$C28+'Overcast Sky'!E58</f>
        <v>274.70274608199998</v>
      </c>
      <c r="F58" s="23">
        <f>'Electric lighting'!$C28+'Overcast Sky'!F58</f>
        <v>291.28509987000001</v>
      </c>
      <c r="G58" s="23">
        <f>'Electric lighting'!$C28+'Overcast Sky'!G58</f>
        <v>270.97910192000001</v>
      </c>
      <c r="H58" s="23">
        <f>'Electric lighting'!$C28+'Overcast Sky'!H58</f>
        <v>262.64994483200002</v>
      </c>
      <c r="I58" s="23">
        <f>'Electric lighting'!$C28+'Overcast Sky'!I58</f>
        <v>257.72247435399998</v>
      </c>
      <c r="J58" s="23">
        <f>'Electric lighting'!$C28+'Overcast Sky'!J58</f>
        <v>239.90966644739999</v>
      </c>
      <c r="K58" s="23">
        <f>'Electric lighting'!$C28+'Overcast Sky'!K58</f>
        <v>234.6</v>
      </c>
      <c r="L58" s="23">
        <f>'Electric lighting'!$C28+'Overcast Sky'!L58</f>
        <v>273.05640023400002</v>
      </c>
      <c r="M58" s="23">
        <f>'Electric lighting'!$C28+'Overcast Sky'!M58</f>
        <v>310.92423880199999</v>
      </c>
      <c r="N58" s="23">
        <f>'Electric lighting'!$C28+'Overcast Sky'!N58</f>
        <v>352.68697208000003</v>
      </c>
      <c r="O58" s="23">
        <f>'Electric lighting'!$C28+'Overcast Sky'!O58</f>
        <v>368.01836172000003</v>
      </c>
      <c r="P58" s="23">
        <f>'Electric lighting'!$C28+'Overcast Sky'!P58</f>
        <v>361.31544172000002</v>
      </c>
      <c r="Q58" s="23">
        <f>'Electric lighting'!$C28+'Overcast Sky'!Q58</f>
        <v>429.81086018000002</v>
      </c>
      <c r="R58" s="23">
        <f>'Electric lighting'!$C28+'Overcast Sky'!R58</f>
        <v>332.2570154</v>
      </c>
      <c r="S58" s="23">
        <f>'Electric lighting'!$C28+'Overcast Sky'!S58</f>
        <v>342.52987436000001</v>
      </c>
      <c r="T58" s="23">
        <f>'Electric lighting'!$C28+'Overcast Sky'!T58</f>
        <v>284.91056860200001</v>
      </c>
      <c r="U58" s="23">
        <f>'Electric lighting'!$C28+'Overcast Sky'!U58</f>
        <v>263.715292444</v>
      </c>
      <c r="V58" s="23">
        <f>'Electric lighting'!$C28+'Overcast Sky'!V58</f>
        <v>302.45166640000002</v>
      </c>
      <c r="W58" s="23">
        <f>'Electric lighting'!$C28+'Overcast Sky'!W58</f>
        <v>342.75759247999997</v>
      </c>
      <c r="X58" s="23">
        <f>'Electric lighting'!$C28+'Overcast Sky'!X58</f>
        <v>382.65400638</v>
      </c>
      <c r="Y58" s="23">
        <f>'Electric lighting'!$C28+'Overcast Sky'!Y58</f>
        <v>398.88684818000002</v>
      </c>
      <c r="Z58" s="23">
        <f>'Electric lighting'!$C28+'Overcast Sky'!Z58</f>
        <v>411.76433503999999</v>
      </c>
      <c r="AA58" s="23">
        <f>'Electric lighting'!$C28+'Overcast Sky'!AA58</f>
        <v>383.66388280000001</v>
      </c>
      <c r="AB58" s="23">
        <f>'Electric lighting'!$C28+'Overcast Sky'!AB58</f>
        <v>387.90429491999998</v>
      </c>
      <c r="AC58" s="23">
        <f>'Electric lighting'!$C28+'Overcast Sky'!AC58</f>
        <v>437.70363906</v>
      </c>
      <c r="AD58" s="23">
        <f>'Electric lighting'!$C28+'Overcast Sky'!AD58</f>
        <v>393.58873340000002</v>
      </c>
      <c r="AE58" s="23">
        <f>'Electric lighting'!$C28+'Overcast Sky'!AE58</f>
        <v>349.90127475999998</v>
      </c>
    </row>
    <row r="59" spans="1:31" x14ac:dyDescent="0.3">
      <c r="B59" s="3">
        <f>COUNTIF(B33:B58,"&gt;250")</f>
        <v>14</v>
      </c>
      <c r="C59" s="3">
        <f t="shared" ref="C59:AE59" si="1">COUNTIF(C33:C58,"&gt;250")</f>
        <v>15</v>
      </c>
      <c r="D59" s="3">
        <f t="shared" si="1"/>
        <v>20</v>
      </c>
      <c r="E59" s="3">
        <f t="shared" si="1"/>
        <v>20</v>
      </c>
      <c r="F59" s="3">
        <f t="shared" si="1"/>
        <v>20</v>
      </c>
      <c r="G59" s="3">
        <f t="shared" si="1"/>
        <v>20</v>
      </c>
      <c r="H59" s="3">
        <f t="shared" si="1"/>
        <v>18</v>
      </c>
      <c r="I59" s="3">
        <f t="shared" si="1"/>
        <v>17</v>
      </c>
      <c r="J59" s="3">
        <f t="shared" si="1"/>
        <v>14</v>
      </c>
      <c r="K59" s="3">
        <f t="shared" si="1"/>
        <v>13</v>
      </c>
      <c r="L59" s="3">
        <f t="shared" si="1"/>
        <v>20</v>
      </c>
      <c r="M59" s="3">
        <f t="shared" si="1"/>
        <v>21</v>
      </c>
      <c r="N59" s="3">
        <f t="shared" si="1"/>
        <v>22</v>
      </c>
      <c r="O59" s="3">
        <f t="shared" si="1"/>
        <v>25</v>
      </c>
      <c r="P59" s="3">
        <f t="shared" si="1"/>
        <v>25</v>
      </c>
      <c r="Q59" s="3">
        <f t="shared" si="1"/>
        <v>26</v>
      </c>
      <c r="R59" s="3">
        <f t="shared" si="1"/>
        <v>24</v>
      </c>
      <c r="S59" s="3">
        <f t="shared" si="1"/>
        <v>22</v>
      </c>
      <c r="T59" s="3">
        <f t="shared" si="1"/>
        <v>20</v>
      </c>
      <c r="U59" s="3">
        <f t="shared" si="1"/>
        <v>18</v>
      </c>
      <c r="V59" s="3">
        <f t="shared" si="1"/>
        <v>21</v>
      </c>
      <c r="W59" s="3">
        <f t="shared" si="1"/>
        <v>23</v>
      </c>
      <c r="X59" s="3">
        <f t="shared" si="1"/>
        <v>26</v>
      </c>
      <c r="Y59" s="3">
        <f t="shared" si="1"/>
        <v>26</v>
      </c>
      <c r="Z59" s="3">
        <f t="shared" si="1"/>
        <v>26</v>
      </c>
      <c r="AA59" s="3">
        <f t="shared" si="1"/>
        <v>26</v>
      </c>
      <c r="AB59" s="3">
        <f t="shared" si="1"/>
        <v>26</v>
      </c>
      <c r="AC59" s="3">
        <f t="shared" si="1"/>
        <v>26</v>
      </c>
      <c r="AD59" s="3">
        <f t="shared" si="1"/>
        <v>26</v>
      </c>
      <c r="AE59" s="3">
        <f t="shared" si="1"/>
        <v>24</v>
      </c>
    </row>
    <row r="60" spans="1:31" x14ac:dyDescent="0.3">
      <c r="B60" s="3">
        <f>COUNTIF(B33:B58,"&lt;136")</f>
        <v>0</v>
      </c>
      <c r="C60" s="3">
        <f t="shared" ref="C60:AE60" si="2">COUNTIF(C33:C58,"&lt;136")</f>
        <v>0</v>
      </c>
      <c r="D60" s="3">
        <f t="shared" si="2"/>
        <v>0</v>
      </c>
      <c r="E60" s="3">
        <f t="shared" si="2"/>
        <v>0</v>
      </c>
      <c r="F60" s="3">
        <f t="shared" si="2"/>
        <v>0</v>
      </c>
      <c r="G60" s="3">
        <f t="shared" si="2"/>
        <v>0</v>
      </c>
      <c r="H60" s="3">
        <f t="shared" si="2"/>
        <v>0</v>
      </c>
      <c r="I60" s="3">
        <f t="shared" si="2"/>
        <v>0</v>
      </c>
      <c r="J60" s="3">
        <f t="shared" si="2"/>
        <v>0</v>
      </c>
      <c r="K60" s="3">
        <f t="shared" si="2"/>
        <v>1</v>
      </c>
      <c r="L60" s="3">
        <f t="shared" si="2"/>
        <v>0</v>
      </c>
      <c r="M60" s="3">
        <f t="shared" si="2"/>
        <v>0</v>
      </c>
      <c r="N60" s="3">
        <f t="shared" si="2"/>
        <v>0</v>
      </c>
      <c r="O60" s="3">
        <f t="shared" si="2"/>
        <v>0</v>
      </c>
      <c r="P60" s="3">
        <f t="shared" si="2"/>
        <v>0</v>
      </c>
      <c r="Q60" s="3">
        <f t="shared" si="2"/>
        <v>0</v>
      </c>
      <c r="R60" s="3">
        <f t="shared" si="2"/>
        <v>0</v>
      </c>
      <c r="S60" s="3">
        <f t="shared" si="2"/>
        <v>0</v>
      </c>
      <c r="T60" s="3">
        <f t="shared" si="2"/>
        <v>0</v>
      </c>
      <c r="U60" s="3">
        <f t="shared" si="2"/>
        <v>0</v>
      </c>
      <c r="V60" s="3">
        <f t="shared" si="2"/>
        <v>0</v>
      </c>
      <c r="W60" s="3">
        <f t="shared" si="2"/>
        <v>0</v>
      </c>
      <c r="X60" s="3">
        <f t="shared" si="2"/>
        <v>0</v>
      </c>
      <c r="Y60" s="3">
        <f t="shared" si="2"/>
        <v>0</v>
      </c>
      <c r="Z60" s="3">
        <f t="shared" si="2"/>
        <v>0</v>
      </c>
      <c r="AA60" s="3">
        <f t="shared" si="2"/>
        <v>0</v>
      </c>
      <c r="AB60" s="3">
        <f t="shared" si="2"/>
        <v>0</v>
      </c>
      <c r="AC60" s="3">
        <f t="shared" si="2"/>
        <v>0</v>
      </c>
      <c r="AD60" s="3">
        <f t="shared" si="2"/>
        <v>0</v>
      </c>
      <c r="AE60" s="3">
        <f t="shared" si="2"/>
        <v>0</v>
      </c>
    </row>
  </sheetData>
  <mergeCells count="8">
    <mergeCell ref="A1:A2"/>
    <mergeCell ref="B1:K1"/>
    <mergeCell ref="L1:U1"/>
    <mergeCell ref="V1:AE1"/>
    <mergeCell ref="A31:A32"/>
    <mergeCell ref="B31:K31"/>
    <mergeCell ref="L31:U31"/>
    <mergeCell ref="V31:AE31"/>
  </mergeCells>
  <conditionalFormatting sqref="B3:AE28">
    <cfRule type="cellIs" dxfId="9" priority="1" operator="greaterThan">
      <formula>500</formula>
    </cfRule>
  </conditionalFormatting>
  <conditionalFormatting sqref="B33:AE58">
    <cfRule type="cellIs" dxfId="8" priority="2" operator="lessThan">
      <formula>136</formula>
    </cfRule>
    <cfRule type="cellIs" dxfId="7" priority="3" operator="greaterThan">
      <formula>250</formula>
    </cfRule>
  </conditionalFormatting>
  <conditionalFormatting sqref="AG4">
    <cfRule type="cellIs" dxfId="6" priority="8" operator="greaterThan">
      <formula>500</formula>
    </cfRule>
    <cfRule type="cellIs" dxfId="5" priority="9" operator="greaterThan">
      <formula>250</formula>
    </cfRule>
    <cfRule type="cellIs" dxfId="4" priority="10" operator="greaterThan">
      <formula>500</formula>
    </cfRule>
  </conditionalFormatting>
  <conditionalFormatting sqref="AG35">
    <cfRule type="cellIs" dxfId="3" priority="6" operator="greaterThan">
      <formula>250</formula>
    </cfRule>
    <cfRule type="cellIs" dxfId="2" priority="7" operator="greaterThan">
      <formula>500</formula>
    </cfRule>
  </conditionalFormatting>
  <conditionalFormatting sqref="AG36">
    <cfRule type="cellIs" dxfId="1" priority="4" operator="greaterThan">
      <formula>163</formula>
    </cfRule>
    <cfRule type="cellIs" dxfId="0" priority="5" operator="lessThan">
      <formula>163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C2477-594F-4999-984A-CEFC04C561C3}">
  <dimension ref="A1:BA63"/>
  <sheetViews>
    <sheetView tabSelected="1" topLeftCell="A10" zoomScale="50" zoomScaleNormal="50" workbookViewId="0">
      <selection activeCell="AC18" sqref="AC18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88" t="s">
        <v>77</v>
      </c>
      <c r="B1" s="87" t="s">
        <v>82</v>
      </c>
      <c r="C1" s="86" t="s">
        <v>81</v>
      </c>
    </row>
    <row r="2" spans="1:21" x14ac:dyDescent="0.3">
      <c r="A2" s="92">
        <v>8.3000000000000007</v>
      </c>
      <c r="B2" s="93">
        <v>24</v>
      </c>
      <c r="C2" s="91">
        <f>26-B2</f>
        <v>2</v>
      </c>
      <c r="S2" s="93" t="s">
        <v>80</v>
      </c>
      <c r="T2" s="93">
        <v>30</v>
      </c>
      <c r="U2" s="94">
        <f>100*T2/T4</f>
        <v>100</v>
      </c>
    </row>
    <row r="3" spans="1:21" x14ac:dyDescent="0.3">
      <c r="A3" s="92">
        <v>9.3000000000000007</v>
      </c>
      <c r="B3" s="93">
        <v>24</v>
      </c>
      <c r="C3" s="91">
        <f t="shared" ref="C3:C30" si="0">26-B3</f>
        <v>2</v>
      </c>
      <c r="S3" s="93" t="s">
        <v>79</v>
      </c>
      <c r="T3" s="93">
        <v>0</v>
      </c>
      <c r="U3" s="94">
        <f>100*T3/T4</f>
        <v>0</v>
      </c>
    </row>
    <row r="4" spans="1:21" x14ac:dyDescent="0.3">
      <c r="A4" s="92">
        <v>10.3</v>
      </c>
      <c r="B4" s="93">
        <v>24</v>
      </c>
      <c r="C4" s="91">
        <f t="shared" si="0"/>
        <v>2</v>
      </c>
      <c r="S4" s="93" t="s">
        <v>78</v>
      </c>
      <c r="T4" s="93">
        <f>SUM(T2:T3)</f>
        <v>30</v>
      </c>
      <c r="U4" s="93">
        <f>SUM(U2:U3)</f>
        <v>100</v>
      </c>
    </row>
    <row r="5" spans="1:21" x14ac:dyDescent="0.3">
      <c r="A5" s="92">
        <v>11.3</v>
      </c>
      <c r="B5" s="93">
        <v>25</v>
      </c>
      <c r="C5" s="91">
        <f t="shared" si="0"/>
        <v>1</v>
      </c>
    </row>
    <row r="6" spans="1:21" x14ac:dyDescent="0.3">
      <c r="A6" s="92">
        <v>12.3</v>
      </c>
      <c r="B6" s="93">
        <v>25</v>
      </c>
      <c r="C6" s="91">
        <f t="shared" si="0"/>
        <v>1</v>
      </c>
    </row>
    <row r="7" spans="1:21" x14ac:dyDescent="0.3">
      <c r="A7" s="92">
        <v>13.3</v>
      </c>
      <c r="B7" s="93">
        <v>25</v>
      </c>
      <c r="C7" s="91">
        <f t="shared" si="0"/>
        <v>1</v>
      </c>
    </row>
    <row r="8" spans="1:21" x14ac:dyDescent="0.3">
      <c r="A8" s="92">
        <v>14.3</v>
      </c>
      <c r="B8" s="93">
        <v>25</v>
      </c>
      <c r="C8" s="91">
        <f t="shared" si="0"/>
        <v>1</v>
      </c>
    </row>
    <row r="9" spans="1:21" x14ac:dyDescent="0.3">
      <c r="A9" s="92">
        <v>15.3</v>
      </c>
      <c r="B9" s="93">
        <v>24</v>
      </c>
      <c r="C9" s="91">
        <f t="shared" si="0"/>
        <v>2</v>
      </c>
    </row>
    <row r="10" spans="1:21" x14ac:dyDescent="0.3">
      <c r="A10" s="92">
        <v>16.3</v>
      </c>
      <c r="B10" s="93">
        <v>24</v>
      </c>
      <c r="C10" s="91">
        <f t="shared" si="0"/>
        <v>2</v>
      </c>
    </row>
    <row r="11" spans="1:21" x14ac:dyDescent="0.3">
      <c r="A11" s="92">
        <v>17.3</v>
      </c>
      <c r="B11" s="93">
        <v>24</v>
      </c>
      <c r="C11" s="91">
        <f t="shared" si="0"/>
        <v>2</v>
      </c>
    </row>
    <row r="12" spans="1:21" x14ac:dyDescent="0.3">
      <c r="A12" s="92">
        <v>8.3000000000000007</v>
      </c>
      <c r="B12" s="93">
        <v>25</v>
      </c>
      <c r="C12" s="91">
        <f t="shared" si="0"/>
        <v>1</v>
      </c>
    </row>
    <row r="13" spans="1:21" x14ac:dyDescent="0.3">
      <c r="A13" s="92">
        <v>9.3000000000000007</v>
      </c>
      <c r="B13" s="93">
        <v>25</v>
      </c>
      <c r="C13" s="91">
        <f t="shared" si="0"/>
        <v>1</v>
      </c>
    </row>
    <row r="14" spans="1:21" x14ac:dyDescent="0.3">
      <c r="A14" s="92">
        <v>10.3</v>
      </c>
      <c r="B14" s="93">
        <v>26</v>
      </c>
      <c r="C14" s="91">
        <f t="shared" si="0"/>
        <v>0</v>
      </c>
    </row>
    <row r="15" spans="1:21" x14ac:dyDescent="0.3">
      <c r="A15" s="92">
        <v>11.3</v>
      </c>
      <c r="B15" s="93">
        <v>26</v>
      </c>
      <c r="C15" s="91">
        <f t="shared" si="0"/>
        <v>0</v>
      </c>
    </row>
    <row r="16" spans="1:21" x14ac:dyDescent="0.3">
      <c r="A16" s="92">
        <v>12.3</v>
      </c>
      <c r="B16" s="93">
        <v>26</v>
      </c>
      <c r="C16" s="91">
        <f t="shared" si="0"/>
        <v>0</v>
      </c>
    </row>
    <row r="17" spans="1:3" x14ac:dyDescent="0.3">
      <c r="A17" s="92">
        <v>13.3</v>
      </c>
      <c r="B17" s="93">
        <v>26</v>
      </c>
      <c r="C17" s="91">
        <f t="shared" si="0"/>
        <v>0</v>
      </c>
    </row>
    <row r="18" spans="1:3" x14ac:dyDescent="0.3">
      <c r="A18" s="92">
        <v>14.3</v>
      </c>
      <c r="B18" s="93">
        <v>26</v>
      </c>
      <c r="C18" s="91">
        <f t="shared" si="0"/>
        <v>0</v>
      </c>
    </row>
    <row r="19" spans="1:3" x14ac:dyDescent="0.3">
      <c r="A19" s="92">
        <v>15.3</v>
      </c>
      <c r="B19" s="93">
        <v>26</v>
      </c>
      <c r="C19" s="91">
        <f t="shared" si="0"/>
        <v>0</v>
      </c>
    </row>
    <row r="20" spans="1:3" x14ac:dyDescent="0.3">
      <c r="A20" s="92">
        <v>16.3</v>
      </c>
      <c r="B20" s="93">
        <v>25</v>
      </c>
      <c r="C20" s="91">
        <f t="shared" si="0"/>
        <v>1</v>
      </c>
    </row>
    <row r="21" spans="1:3" x14ac:dyDescent="0.3">
      <c r="A21" s="92">
        <v>17.3</v>
      </c>
      <c r="B21" s="93">
        <v>24</v>
      </c>
      <c r="C21" s="91">
        <f t="shared" si="0"/>
        <v>2</v>
      </c>
    </row>
    <row r="22" spans="1:3" x14ac:dyDescent="0.3">
      <c r="A22" s="92">
        <v>7.3</v>
      </c>
      <c r="B22" s="93">
        <v>25</v>
      </c>
      <c r="C22" s="91">
        <f t="shared" si="0"/>
        <v>1</v>
      </c>
    </row>
    <row r="23" spans="1:3" x14ac:dyDescent="0.3">
      <c r="A23" s="92">
        <v>8.3000000000000007</v>
      </c>
      <c r="B23" s="93">
        <v>26</v>
      </c>
      <c r="C23" s="91">
        <f t="shared" si="0"/>
        <v>0</v>
      </c>
    </row>
    <row r="24" spans="1:3" x14ac:dyDescent="0.3">
      <c r="A24" s="92">
        <v>9.3000000000000007</v>
      </c>
      <c r="B24" s="93">
        <v>26</v>
      </c>
      <c r="C24" s="91">
        <f t="shared" si="0"/>
        <v>0</v>
      </c>
    </row>
    <row r="25" spans="1:3" x14ac:dyDescent="0.3">
      <c r="A25" s="92">
        <v>10.3</v>
      </c>
      <c r="B25" s="93">
        <v>26</v>
      </c>
      <c r="C25" s="91">
        <f t="shared" si="0"/>
        <v>0</v>
      </c>
    </row>
    <row r="26" spans="1:3" x14ac:dyDescent="0.3">
      <c r="A26" s="92">
        <v>11.3</v>
      </c>
      <c r="B26" s="93">
        <v>26</v>
      </c>
      <c r="C26" s="91">
        <f t="shared" si="0"/>
        <v>0</v>
      </c>
    </row>
    <row r="27" spans="1:3" x14ac:dyDescent="0.3">
      <c r="A27" s="92">
        <v>12.3</v>
      </c>
      <c r="B27" s="93">
        <v>26</v>
      </c>
      <c r="C27" s="91">
        <f t="shared" si="0"/>
        <v>0</v>
      </c>
    </row>
    <row r="28" spans="1:3" x14ac:dyDescent="0.3">
      <c r="A28" s="92">
        <v>13.3</v>
      </c>
      <c r="B28" s="93">
        <v>26</v>
      </c>
      <c r="C28" s="91">
        <f t="shared" si="0"/>
        <v>0</v>
      </c>
    </row>
    <row r="29" spans="1:3" x14ac:dyDescent="0.3">
      <c r="A29" s="92">
        <v>14.3</v>
      </c>
      <c r="B29" s="93">
        <v>26</v>
      </c>
      <c r="C29" s="91">
        <f t="shared" si="0"/>
        <v>0</v>
      </c>
    </row>
    <row r="30" spans="1:3" x14ac:dyDescent="0.3">
      <c r="A30" s="92">
        <v>15.3</v>
      </c>
      <c r="B30" s="93">
        <v>26</v>
      </c>
      <c r="C30" s="91">
        <f t="shared" si="0"/>
        <v>0</v>
      </c>
    </row>
    <row r="31" spans="1:3" ht="15" thickBot="1" x14ac:dyDescent="0.35">
      <c r="A31" s="90">
        <v>16.3</v>
      </c>
      <c r="B31" s="97">
        <v>26</v>
      </c>
      <c r="C31" s="89">
        <f>26-B31</f>
        <v>0</v>
      </c>
    </row>
    <row r="32" spans="1:3" ht="15" thickBot="1" x14ac:dyDescent="0.35"/>
    <row r="33" spans="1:53" x14ac:dyDescent="0.3">
      <c r="A33" s="88" t="s">
        <v>77</v>
      </c>
      <c r="B33" s="87" t="s">
        <v>84</v>
      </c>
      <c r="C33" s="87" t="s">
        <v>86</v>
      </c>
      <c r="D33" s="86" t="s">
        <v>85</v>
      </c>
    </row>
    <row r="34" spans="1:53" x14ac:dyDescent="0.3">
      <c r="A34" s="85">
        <v>8.3000000000000007</v>
      </c>
      <c r="B34" s="93">
        <v>14</v>
      </c>
      <c r="C34" s="39">
        <f>26-B34-D34</f>
        <v>12</v>
      </c>
      <c r="D34" s="96">
        <v>0</v>
      </c>
    </row>
    <row r="35" spans="1:53" x14ac:dyDescent="0.3">
      <c r="A35" s="85">
        <v>9.3000000000000007</v>
      </c>
      <c r="B35" s="93">
        <v>15</v>
      </c>
      <c r="C35" s="39">
        <f t="shared" ref="C35:C63" si="1">26-B35-D35</f>
        <v>11</v>
      </c>
      <c r="D35" s="96">
        <v>0</v>
      </c>
      <c r="X35">
        <v>14</v>
      </c>
      <c r="Y35">
        <v>15</v>
      </c>
      <c r="Z35">
        <v>20</v>
      </c>
      <c r="AA35">
        <v>20</v>
      </c>
      <c r="AB35">
        <v>20</v>
      </c>
      <c r="AC35">
        <v>20</v>
      </c>
      <c r="AD35">
        <v>18</v>
      </c>
      <c r="AE35">
        <v>17</v>
      </c>
      <c r="AF35">
        <v>14</v>
      </c>
      <c r="AG35">
        <v>13</v>
      </c>
      <c r="AH35">
        <v>20</v>
      </c>
      <c r="AI35">
        <v>21</v>
      </c>
      <c r="AJ35">
        <v>22</v>
      </c>
      <c r="AK35">
        <v>25</v>
      </c>
      <c r="AL35">
        <v>25</v>
      </c>
      <c r="AM35">
        <v>26</v>
      </c>
      <c r="AN35">
        <v>24</v>
      </c>
      <c r="AO35">
        <v>22</v>
      </c>
      <c r="AP35">
        <v>20</v>
      </c>
      <c r="AQ35">
        <v>18</v>
      </c>
      <c r="AR35">
        <v>21</v>
      </c>
      <c r="AS35">
        <v>23</v>
      </c>
      <c r="AT35">
        <v>26</v>
      </c>
      <c r="AU35">
        <v>26</v>
      </c>
      <c r="AV35">
        <v>26</v>
      </c>
      <c r="AW35">
        <v>26</v>
      </c>
      <c r="AX35">
        <v>26</v>
      </c>
      <c r="AY35">
        <v>26</v>
      </c>
      <c r="AZ35">
        <v>26</v>
      </c>
      <c r="BA35">
        <v>24</v>
      </c>
    </row>
    <row r="36" spans="1:53" x14ac:dyDescent="0.3">
      <c r="A36" s="85">
        <v>10.3</v>
      </c>
      <c r="B36" s="93">
        <v>20</v>
      </c>
      <c r="C36" s="39">
        <f t="shared" si="1"/>
        <v>6</v>
      </c>
      <c r="D36" s="9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</row>
    <row r="37" spans="1:53" x14ac:dyDescent="0.3">
      <c r="A37" s="85">
        <v>11.3</v>
      </c>
      <c r="B37" s="93">
        <v>20</v>
      </c>
      <c r="C37" s="39">
        <f t="shared" si="1"/>
        <v>6</v>
      </c>
      <c r="D37" s="96">
        <v>0</v>
      </c>
    </row>
    <row r="38" spans="1:53" x14ac:dyDescent="0.3">
      <c r="A38" s="85">
        <v>12.3</v>
      </c>
      <c r="B38" s="93">
        <v>20</v>
      </c>
      <c r="C38" s="39">
        <f t="shared" si="1"/>
        <v>6</v>
      </c>
      <c r="D38" s="96">
        <v>0</v>
      </c>
    </row>
    <row r="39" spans="1:53" x14ac:dyDescent="0.3">
      <c r="A39" s="85">
        <v>13.3</v>
      </c>
      <c r="B39" s="93">
        <v>20</v>
      </c>
      <c r="C39" s="39">
        <f t="shared" si="1"/>
        <v>6</v>
      </c>
      <c r="D39" s="96">
        <v>0</v>
      </c>
    </row>
    <row r="40" spans="1:53" x14ac:dyDescent="0.3">
      <c r="A40" s="85">
        <v>14.3</v>
      </c>
      <c r="B40" s="93">
        <v>18</v>
      </c>
      <c r="C40" s="39">
        <f t="shared" si="1"/>
        <v>8</v>
      </c>
      <c r="D40" s="96">
        <v>0</v>
      </c>
    </row>
    <row r="41" spans="1:53" x14ac:dyDescent="0.3">
      <c r="A41" s="85">
        <v>15.3</v>
      </c>
      <c r="B41" s="93">
        <v>17</v>
      </c>
      <c r="C41" s="39">
        <f t="shared" si="1"/>
        <v>9</v>
      </c>
      <c r="D41" s="96">
        <v>0</v>
      </c>
    </row>
    <row r="42" spans="1:53" x14ac:dyDescent="0.3">
      <c r="A42" s="85">
        <v>16.3</v>
      </c>
      <c r="B42" s="93">
        <v>14</v>
      </c>
      <c r="C42" s="39">
        <f t="shared" si="1"/>
        <v>12</v>
      </c>
      <c r="D42" s="96">
        <v>0</v>
      </c>
    </row>
    <row r="43" spans="1:53" x14ac:dyDescent="0.3">
      <c r="A43" s="85">
        <v>17.3</v>
      </c>
      <c r="B43" s="93">
        <v>13</v>
      </c>
      <c r="C43" s="39">
        <f t="shared" si="1"/>
        <v>12</v>
      </c>
      <c r="D43" s="96">
        <v>1</v>
      </c>
    </row>
    <row r="44" spans="1:53" x14ac:dyDescent="0.3">
      <c r="A44" s="85">
        <v>8.3000000000000007</v>
      </c>
      <c r="B44" s="93">
        <v>20</v>
      </c>
      <c r="C44" s="39">
        <f t="shared" si="1"/>
        <v>6</v>
      </c>
      <c r="D44" s="96">
        <v>0</v>
      </c>
    </row>
    <row r="45" spans="1:53" x14ac:dyDescent="0.3">
      <c r="A45" s="85">
        <v>9.3000000000000007</v>
      </c>
      <c r="B45" s="93">
        <v>21</v>
      </c>
      <c r="C45" s="39">
        <f t="shared" si="1"/>
        <v>5</v>
      </c>
      <c r="D45" s="96">
        <v>0</v>
      </c>
    </row>
    <row r="46" spans="1:53" x14ac:dyDescent="0.3">
      <c r="A46" s="85">
        <v>10.3</v>
      </c>
      <c r="B46" s="93">
        <v>22</v>
      </c>
      <c r="C46" s="39">
        <f t="shared" si="1"/>
        <v>4</v>
      </c>
      <c r="D46" s="96">
        <v>0</v>
      </c>
    </row>
    <row r="47" spans="1:53" x14ac:dyDescent="0.3">
      <c r="A47" s="85">
        <v>11.3</v>
      </c>
      <c r="B47" s="93">
        <v>25</v>
      </c>
      <c r="C47" s="39">
        <f t="shared" si="1"/>
        <v>1</v>
      </c>
      <c r="D47" s="96">
        <v>0</v>
      </c>
    </row>
    <row r="48" spans="1:53" x14ac:dyDescent="0.3">
      <c r="A48" s="85">
        <v>12.3</v>
      </c>
      <c r="B48" s="93">
        <v>25</v>
      </c>
      <c r="C48" s="39">
        <f t="shared" si="1"/>
        <v>1</v>
      </c>
      <c r="D48" s="96">
        <v>0</v>
      </c>
    </row>
    <row r="49" spans="1:4" x14ac:dyDescent="0.3">
      <c r="A49" s="85">
        <v>13.3</v>
      </c>
      <c r="B49" s="93">
        <v>26</v>
      </c>
      <c r="C49" s="39">
        <f t="shared" si="1"/>
        <v>0</v>
      </c>
      <c r="D49" s="96">
        <v>0</v>
      </c>
    </row>
    <row r="50" spans="1:4" x14ac:dyDescent="0.3">
      <c r="A50" s="85">
        <v>14.3</v>
      </c>
      <c r="B50" s="93">
        <v>24</v>
      </c>
      <c r="C50" s="39">
        <f t="shared" si="1"/>
        <v>2</v>
      </c>
      <c r="D50" s="96">
        <v>0</v>
      </c>
    </row>
    <row r="51" spans="1:4" x14ac:dyDescent="0.3">
      <c r="A51" s="85">
        <v>15.3</v>
      </c>
      <c r="B51" s="93">
        <v>22</v>
      </c>
      <c r="C51" s="39">
        <f t="shared" si="1"/>
        <v>4</v>
      </c>
      <c r="D51" s="96">
        <v>0</v>
      </c>
    </row>
    <row r="52" spans="1:4" x14ac:dyDescent="0.3">
      <c r="A52" s="85">
        <v>16.3</v>
      </c>
      <c r="B52" s="93">
        <v>20</v>
      </c>
      <c r="C52" s="39">
        <f t="shared" si="1"/>
        <v>6</v>
      </c>
      <c r="D52" s="96">
        <v>0</v>
      </c>
    </row>
    <row r="53" spans="1:4" x14ac:dyDescent="0.3">
      <c r="A53" s="85">
        <v>17.3</v>
      </c>
      <c r="B53" s="93">
        <v>18</v>
      </c>
      <c r="C53" s="39">
        <f t="shared" si="1"/>
        <v>8</v>
      </c>
      <c r="D53" s="96">
        <v>0</v>
      </c>
    </row>
    <row r="54" spans="1:4" x14ac:dyDescent="0.3">
      <c r="A54" s="85">
        <v>7.3</v>
      </c>
      <c r="B54" s="93">
        <v>21</v>
      </c>
      <c r="C54" s="39">
        <f t="shared" si="1"/>
        <v>5</v>
      </c>
      <c r="D54" s="96">
        <v>0</v>
      </c>
    </row>
    <row r="55" spans="1:4" x14ac:dyDescent="0.3">
      <c r="A55" s="85">
        <v>8.3000000000000007</v>
      </c>
      <c r="B55" s="93">
        <v>23</v>
      </c>
      <c r="C55" s="39">
        <f t="shared" si="1"/>
        <v>3</v>
      </c>
      <c r="D55" s="96">
        <v>0</v>
      </c>
    </row>
    <row r="56" spans="1:4" x14ac:dyDescent="0.3">
      <c r="A56" s="85">
        <v>9.3000000000000007</v>
      </c>
      <c r="B56" s="93">
        <v>26</v>
      </c>
      <c r="C56" s="39">
        <f t="shared" si="1"/>
        <v>0</v>
      </c>
      <c r="D56" s="96">
        <v>0</v>
      </c>
    </row>
    <row r="57" spans="1:4" x14ac:dyDescent="0.3">
      <c r="A57" s="85">
        <v>10.3</v>
      </c>
      <c r="B57" s="93">
        <v>26</v>
      </c>
      <c r="C57" s="39">
        <f t="shared" si="1"/>
        <v>0</v>
      </c>
      <c r="D57" s="96">
        <v>0</v>
      </c>
    </row>
    <row r="58" spans="1:4" x14ac:dyDescent="0.3">
      <c r="A58" s="85">
        <v>11.3</v>
      </c>
      <c r="B58" s="93">
        <v>26</v>
      </c>
      <c r="C58" s="39">
        <f t="shared" si="1"/>
        <v>0</v>
      </c>
      <c r="D58" s="96">
        <v>0</v>
      </c>
    </row>
    <row r="59" spans="1:4" x14ac:dyDescent="0.3">
      <c r="A59" s="85">
        <v>12.3</v>
      </c>
      <c r="B59" s="93">
        <v>26</v>
      </c>
      <c r="C59" s="39">
        <f t="shared" si="1"/>
        <v>0</v>
      </c>
      <c r="D59" s="96">
        <v>0</v>
      </c>
    </row>
    <row r="60" spans="1:4" x14ac:dyDescent="0.3">
      <c r="A60" s="85">
        <v>13.3</v>
      </c>
      <c r="B60" s="93">
        <v>26</v>
      </c>
      <c r="C60" s="39">
        <f t="shared" si="1"/>
        <v>0</v>
      </c>
      <c r="D60" s="96">
        <v>0</v>
      </c>
    </row>
    <row r="61" spans="1:4" x14ac:dyDescent="0.3">
      <c r="A61" s="85">
        <v>14.3</v>
      </c>
      <c r="B61" s="93">
        <v>26</v>
      </c>
      <c r="C61" s="39">
        <f t="shared" si="1"/>
        <v>0</v>
      </c>
      <c r="D61" s="96">
        <v>0</v>
      </c>
    </row>
    <row r="62" spans="1:4" x14ac:dyDescent="0.3">
      <c r="A62" s="85">
        <v>15.3</v>
      </c>
      <c r="B62" s="93">
        <v>26</v>
      </c>
      <c r="C62" s="39">
        <f t="shared" si="1"/>
        <v>0</v>
      </c>
      <c r="D62" s="96">
        <v>0</v>
      </c>
    </row>
    <row r="63" spans="1:4" ht="15" thickBot="1" x14ac:dyDescent="0.35">
      <c r="A63" s="83">
        <v>16.3</v>
      </c>
      <c r="B63" s="97">
        <v>24</v>
      </c>
      <c r="C63" s="95">
        <f t="shared" si="1"/>
        <v>2</v>
      </c>
      <c r="D63" s="98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19_info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lighting+Overcast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2023-04-17T14:45:17Z</cp:lastPrinted>
  <dcterms:created xsi:type="dcterms:W3CDTF">2023-04-11T17:50:26Z</dcterms:created>
  <dcterms:modified xsi:type="dcterms:W3CDTF">2023-06-29T10:43:28Z</dcterms:modified>
</cp:coreProperties>
</file>