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f3252de35d06cd8/00 - TESI MAGISTRALE/RAGGI MARTINA/SHARED/CONSEGNA TESI/"/>
    </mc:Choice>
  </mc:AlternateContent>
  <xr:revisionPtr revIDLastSave="5869" documentId="8_{374B2DA7-655C-4934-A448-05B1B2C1E8F3}" xr6:coauthVersionLast="47" xr6:coauthVersionMax="47" xr10:uidLastSave="{67C64B6D-C352-4078-AAC5-144AA5A3F4FC}"/>
  <bookViews>
    <workbookView xWindow="-120" yWindow="-120" windowWidth="29040" windowHeight="15840" activeTab="5" xr2:uid="{51705962-61F5-42F6-BFA4-7AD6F7F450F5}"/>
  </bookViews>
  <sheets>
    <sheet name="Accessori per condotti" sheetId="4" r:id="rId1"/>
    <sheet name="Attrezzatura meccanica" sheetId="5" r:id="rId2"/>
    <sheet name="Bocchettoni" sheetId="6" r:id="rId3"/>
    <sheet name="Condotti flessibili" sheetId="8" r:id="rId4"/>
    <sheet name="Condotti" sheetId="7" r:id="rId5"/>
    <sheet name="Tubazioni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7" l="1"/>
  <c r="L78" i="9"/>
  <c r="L74" i="9"/>
  <c r="L66" i="9"/>
  <c r="L58" i="9"/>
  <c r="L53" i="9"/>
  <c r="L49" i="9"/>
  <c r="L41" i="9"/>
  <c r="K128" i="4"/>
  <c r="K127" i="4"/>
  <c r="K113" i="4"/>
  <c r="K111" i="4"/>
  <c r="K112" i="4"/>
  <c r="K95" i="4"/>
  <c r="K93" i="4"/>
  <c r="K92" i="4"/>
  <c r="K76" i="4"/>
  <c r="K75" i="4"/>
  <c r="K56" i="4"/>
  <c r="K46" i="4"/>
  <c r="K42" i="4"/>
  <c r="K41" i="4"/>
  <c r="K125" i="6"/>
  <c r="K103" i="6"/>
  <c r="K102" i="6"/>
  <c r="K100" i="6"/>
  <c r="K101" i="6"/>
  <c r="K87" i="6"/>
  <c r="K86" i="6"/>
  <c r="K85" i="6"/>
  <c r="K70" i="6"/>
  <c r="K69" i="6"/>
  <c r="K58" i="6"/>
  <c r="K57" i="6"/>
  <c r="K56" i="6"/>
  <c r="K34" i="6"/>
  <c r="K23" i="6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" i="5"/>
  <c r="K5" i="5"/>
  <c r="K6" i="5"/>
  <c r="K7" i="5"/>
  <c r="K8" i="5"/>
  <c r="K9" i="5"/>
  <c r="K3" i="5"/>
  <c r="K62" i="6"/>
  <c r="K77" i="6"/>
  <c r="K92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4" i="6"/>
  <c r="K25" i="6"/>
  <c r="K26" i="6"/>
  <c r="K27" i="6"/>
  <c r="K28" i="6"/>
  <c r="K29" i="6"/>
  <c r="K30" i="6"/>
  <c r="K31" i="6"/>
  <c r="K32" i="6"/>
  <c r="K33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9" i="6"/>
  <c r="K60" i="6"/>
  <c r="K61" i="6"/>
  <c r="K64" i="6"/>
  <c r="K65" i="6"/>
  <c r="K66" i="6"/>
  <c r="K67" i="6"/>
  <c r="K68" i="6"/>
  <c r="K71" i="6"/>
  <c r="K72" i="6"/>
  <c r="K73" i="6"/>
  <c r="K74" i="6"/>
  <c r="K75" i="6"/>
  <c r="K76" i="6"/>
  <c r="K79" i="6"/>
  <c r="K80" i="6"/>
  <c r="K81" i="6"/>
  <c r="K82" i="6"/>
  <c r="K83" i="6"/>
  <c r="K84" i="6"/>
  <c r="K88" i="6"/>
  <c r="K89" i="6"/>
  <c r="K90" i="6"/>
  <c r="K91" i="6"/>
  <c r="K94" i="6"/>
  <c r="K95" i="6"/>
  <c r="K96" i="6"/>
  <c r="K97" i="6"/>
  <c r="K98" i="6"/>
  <c r="K99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6" i="6"/>
  <c r="K127" i="6"/>
  <c r="K128" i="6"/>
  <c r="K129" i="6"/>
  <c r="K3" i="6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3" i="4"/>
  <c r="K44" i="4"/>
  <c r="K45" i="4"/>
  <c r="K47" i="4"/>
  <c r="K48" i="4"/>
  <c r="K49" i="4"/>
  <c r="K50" i="4"/>
  <c r="K51" i="4"/>
  <c r="K52" i="4"/>
  <c r="K53" i="4"/>
  <c r="K54" i="4"/>
  <c r="K55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4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Martina Duino</author>
  </authors>
  <commentList>
    <comment ref="J17" authorId="0" shapeId="0" xr:uid="{C38445F6-16B6-485D-8C95-2764E131754D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Ma c'è uno da 400X200 (quantità = 8)</t>
        </r>
      </text>
    </comment>
    <comment ref="J22" authorId="0" shapeId="0" xr:uid="{01460561-A1BB-420E-9824-B67652854904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Ma c'è D160 (2,01)</t>
        </r>
      </text>
    </comment>
    <comment ref="J30" authorId="0" shapeId="0" xr:uid="{1E3DC993-DBC3-4DED-8B59-40E3707D22ED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Ma c'è una 300X200</t>
        </r>
      </text>
    </comment>
    <comment ref="J54" authorId="0" shapeId="0" xr:uid="{05383D47-4A3B-421F-9EBC-A7AB9B32742D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Ma la lunghezza è L1000</t>
        </r>
      </text>
    </comment>
    <comment ref="J57" authorId="0" shapeId="0" xr:uid="{D5B9D47A-55B6-41F6-A83A-75EBD4D7A116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Ma ce ne sono due 900X500</t>
        </r>
      </text>
    </comment>
    <comment ref="J66" authorId="0" shapeId="0" xr:uid="{A4C26ABD-08D8-428A-9350-0963C90687B6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ma sono VAV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Martina Duino</author>
  </authors>
  <commentList>
    <comment ref="J12" authorId="0" shapeId="0" xr:uid="{E7D8BD4D-1330-4898-B869-7E17466B9CD7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Ma da computo sono al PT</t>
        </r>
      </text>
    </comment>
    <comment ref="J13" authorId="0" shapeId="0" xr:uid="{7D41E4C1-1CB2-4E0A-A6B0-8E9617626C9B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Ma da computo sono al PT
</t>
        </r>
      </text>
    </comment>
    <comment ref="J24" authorId="0" shapeId="0" xr:uid="{9A6440AB-8FAA-4CDA-8982-C5B68FC05D8D}">
      <text>
        <r>
          <rPr>
            <b/>
            <sz val="9"/>
            <color indexed="81"/>
            <rFont val="Tahoma"/>
            <family val="2"/>
          </rPr>
          <t>Martina Duino:</t>
        </r>
        <r>
          <rPr>
            <sz val="9"/>
            <color indexed="81"/>
            <rFont val="Tahoma"/>
            <family val="2"/>
          </rPr>
          <t xml:space="preserve">
C'è 5000X1200 e non 4950X1200</t>
        </r>
      </text>
    </comment>
    <comment ref="J27" authorId="0" shapeId="0" xr:uid="{5100AAEE-A916-4FE6-8366-96479B4624E5}">
      <text>
        <r>
          <rPr>
            <b/>
            <sz val="9"/>
            <color indexed="81"/>
            <rFont val="Tahoma"/>
            <family val="2"/>
          </rPr>
          <t>Martina Duino:</t>
        </r>
        <r>
          <rPr>
            <sz val="9"/>
            <color indexed="81"/>
            <rFont val="Tahoma"/>
            <family val="2"/>
          </rPr>
          <t xml:space="preserve">
C'è 300X150</t>
        </r>
      </text>
    </comment>
    <comment ref="J33" authorId="0" shapeId="0" xr:uid="{73E2A282-1F26-4CA5-9D77-9B265D059468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C' anche 525X1225 (60)</t>
        </r>
      </text>
    </comment>
    <comment ref="J48" authorId="0" shapeId="0" xr:uid="{D655E0FD-8E56-4766-97D8-E20F93A1D4DB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Di cui una valvola D125</t>
        </r>
      </text>
    </comment>
    <comment ref="J49" authorId="0" shapeId="0" xr:uid="{AEE8B366-9B27-4398-9BA8-33D61F0C4289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Di cui 4 valvole D200</t>
        </r>
      </text>
    </comment>
    <comment ref="J59" authorId="0" shapeId="0" xr:uid="{1079897A-F217-4755-9B12-853584095025}">
      <text>
        <r>
          <rPr>
            <b/>
            <sz val="9"/>
            <color indexed="81"/>
            <rFont val="Tahoma"/>
            <family val="2"/>
          </rPr>
          <t>Martina Duino:</t>
        </r>
        <r>
          <rPr>
            <sz val="9"/>
            <color indexed="81"/>
            <rFont val="Tahoma"/>
            <family val="2"/>
          </rPr>
          <t xml:space="preserve">
C'è anche 300X100 (57)</t>
        </r>
      </text>
    </comment>
    <comment ref="J62" authorId="0" shapeId="0" xr:uid="{0B288BCB-7900-4BF8-A97B-579C10E7EBB0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Probabilmente è un 4F e la somma totale restituisce 23,8</t>
        </r>
      </text>
    </comment>
    <comment ref="J64" authorId="0" shapeId="0" xr:uid="{08E82C03-E8BA-41AA-9023-4BC987E33A67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C'è anche una valvola D125 e una D160</t>
        </r>
      </text>
    </comment>
    <comment ref="J74" authorId="0" shapeId="0" xr:uid="{65748D1D-A08D-41EA-8708-586626CC25A1}">
      <text>
        <r>
          <rPr>
            <b/>
            <sz val="9"/>
            <color indexed="81"/>
            <rFont val="Tahoma"/>
            <family val="2"/>
          </rPr>
          <t>Martina Duino:</t>
        </r>
        <r>
          <rPr>
            <sz val="9"/>
            <color indexed="81"/>
            <rFont val="Tahoma"/>
            <family val="2"/>
          </rPr>
          <t xml:space="preserve">
C'è anche 300X100 (3)</t>
        </r>
      </text>
    </comment>
    <comment ref="J77" authorId="0" shapeId="0" xr:uid="{1EB575A1-15A9-4C71-BC8D-CB989BE2E23B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Probabilmente è un 4F e la somma totale restituisce 23,8</t>
        </r>
      </text>
    </comment>
    <comment ref="J79" authorId="0" shapeId="0" xr:uid="{5A8AA3C6-2D22-4182-9492-17B9BEAB61D8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Di cui una valvola D125 e una D160</t>
        </r>
      </text>
    </comment>
    <comment ref="J88" authorId="0" shapeId="0" xr:uid="{D9297460-3BBC-4D13-B5A3-E0EE865EEF22}">
      <text>
        <r>
          <rPr>
            <b/>
            <sz val="9"/>
            <color indexed="81"/>
            <rFont val="Tahoma"/>
            <family val="2"/>
          </rPr>
          <t>Martina Duino:</t>
        </r>
        <r>
          <rPr>
            <sz val="9"/>
            <color indexed="81"/>
            <rFont val="Tahoma"/>
            <family val="2"/>
          </rPr>
          <t xml:space="preserve">
C'è anche 300X100 (9)</t>
        </r>
      </text>
    </comment>
    <comment ref="J92" authorId="0" shapeId="0" xr:uid="{23392064-B39D-4EF0-B81F-BDBDEDCD9220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Probabilmente è un 4F e la somma totale restituisce 13,6</t>
        </r>
      </text>
    </comment>
    <comment ref="J94" authorId="0" shapeId="0" xr:uid="{080E19C0-3B33-4057-ABA9-2639FB0EC1DB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Di cui una valvola D125 e una D160</t>
        </r>
      </text>
    </comment>
    <comment ref="J104" authorId="0" shapeId="0" xr:uid="{03550984-0AF0-485F-84DC-D80C93396CC9}">
      <text>
        <r>
          <rPr>
            <b/>
            <sz val="9"/>
            <color indexed="81"/>
            <rFont val="Tahoma"/>
            <family val="2"/>
          </rPr>
          <t>Martina Duino:</t>
        </r>
        <r>
          <rPr>
            <sz val="9"/>
            <color indexed="81"/>
            <rFont val="Tahoma"/>
            <family val="2"/>
          </rPr>
          <t xml:space="preserve">
C'è anche 300X100 (21)</t>
        </r>
      </text>
    </comment>
    <comment ref="J110" authorId="0" shapeId="0" xr:uid="{0F30A2D6-6C8F-4EBC-9CD3-54722C760316}">
      <text>
        <r>
          <rPr>
            <b/>
            <sz val="9"/>
            <color indexed="81"/>
            <rFont val="Tahoma"/>
            <charset val="1"/>
          </rPr>
          <t>Martina Duino:</t>
        </r>
        <r>
          <rPr>
            <sz val="9"/>
            <color indexed="81"/>
            <rFont val="Tahoma"/>
            <charset val="1"/>
          </rPr>
          <t xml:space="preserve">
Di cui una valvola D125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Martina Duino</author>
  </authors>
  <commentList>
    <comment ref="L27" authorId="0" shapeId="0" xr:uid="{0985A623-378B-4EAC-8558-73D6F30A7FFA}">
      <text>
        <r>
          <rPr>
            <b/>
            <sz val="9"/>
            <color indexed="81"/>
            <rFont val="Tahoma"/>
            <family val="2"/>
          </rPr>
          <t>Martina Duino:</t>
        </r>
        <r>
          <rPr>
            <sz val="9"/>
            <color indexed="81"/>
            <rFont val="Tahoma"/>
            <family val="2"/>
          </rPr>
          <t xml:space="preserve">
Fino a 3/4'' 1200 kg</t>
        </r>
      </text>
    </comment>
  </commentList>
</comments>
</file>

<file path=xl/sharedStrings.xml><?xml version="1.0" encoding="utf-8"?>
<sst xmlns="http://schemas.openxmlformats.org/spreadsheetml/2006/main" count="2366" uniqueCount="792">
  <si>
    <t>1 - EDIFICIO</t>
  </si>
  <si>
    <t>2 - DISCIPLINA</t>
  </si>
  <si>
    <t>3 - LIVELLO</t>
  </si>
  <si>
    <t>4 - TIPOLOGIA DI IMPIANTO</t>
  </si>
  <si>
    <t>1 -  CODIFICA OGGETTO</t>
  </si>
  <si>
    <t>2 - DIMENSIONI</t>
  </si>
  <si>
    <t>N. FERITOIE</t>
  </si>
  <si>
    <t>PRIMO LIVELLO DI WBS</t>
  </si>
  <si>
    <t>SECONDO LIVELLO DI WBS</t>
  </si>
  <si>
    <t>IREN RAGGI</t>
  </si>
  <si>
    <t>IMPIANTO MECCANICO</t>
  </si>
  <si>
    <t>IMPIANTO DI CLIMATIZZAZIONE - DISTRIBUZIONE ARIA</t>
  </si>
  <si>
    <t>IMPIANTO ANTINCENDIO</t>
  </si>
  <si>
    <t>IMPIANTO ANTINCENDIO - SISTEMA DI EVACUAZIONE FUMO E CALORE</t>
  </si>
  <si>
    <t>Livello PI</t>
  </si>
  <si>
    <t>M.13.DCM.14</t>
  </si>
  <si>
    <t>250X200</t>
  </si>
  <si>
    <t>-</t>
  </si>
  <si>
    <t>D160</t>
  </si>
  <si>
    <t>M.13.DCM.06</t>
  </si>
  <si>
    <t>D125</t>
  </si>
  <si>
    <t>D200</t>
  </si>
  <si>
    <t>D250</t>
  </si>
  <si>
    <t>D315</t>
  </si>
  <si>
    <t>M.13.DCM.12</t>
  </si>
  <si>
    <t>M.13.DCM.13</t>
  </si>
  <si>
    <t>L1500 DIM 600X450</t>
  </si>
  <si>
    <t>L2000 DIM 400X300</t>
  </si>
  <si>
    <t>L800 DIM 300X200</t>
  </si>
  <si>
    <t>L800 DIM 950X250</t>
  </si>
  <si>
    <t>M.13.DCM.10</t>
  </si>
  <si>
    <t>1000X600</t>
  </si>
  <si>
    <t>1100X800</t>
  </si>
  <si>
    <t>300X200</t>
  </si>
  <si>
    <t>350X200</t>
  </si>
  <si>
    <t>400X200</t>
  </si>
  <si>
    <t>400X250</t>
  </si>
  <si>
    <t>400X300</t>
  </si>
  <si>
    <t>500X300</t>
  </si>
  <si>
    <t>600X400</t>
  </si>
  <si>
    <t>900X500</t>
  </si>
  <si>
    <t>M.13.DCM.09</t>
  </si>
  <si>
    <t>M.13.DCM.02</t>
  </si>
  <si>
    <t>M.13.DCM.01</t>
  </si>
  <si>
    <t>800X500</t>
  </si>
  <si>
    <t>M.13.DCM.07</t>
  </si>
  <si>
    <t>D100</t>
  </si>
  <si>
    <t>L2000 DIM 800X500</t>
  </si>
  <si>
    <t>500X350</t>
  </si>
  <si>
    <t>500X400</t>
  </si>
  <si>
    <t>600X350</t>
  </si>
  <si>
    <t>700X500</t>
  </si>
  <si>
    <t>700X400</t>
  </si>
  <si>
    <t>400X400</t>
  </si>
  <si>
    <t>450X400</t>
  </si>
  <si>
    <t>700X300</t>
  </si>
  <si>
    <t>1000X400</t>
  </si>
  <si>
    <t>500X250</t>
  </si>
  <si>
    <t>600X300</t>
  </si>
  <si>
    <t>900X400</t>
  </si>
  <si>
    <t>M.21.SMF.01</t>
  </si>
  <si>
    <t>D1000</t>
  </si>
  <si>
    <t>D800</t>
  </si>
  <si>
    <t>Livello PT</t>
  </si>
  <si>
    <t>Livello P1</t>
  </si>
  <si>
    <t>Livello P2</t>
  </si>
  <si>
    <t>Livello P3</t>
  </si>
  <si>
    <t>Livello P4</t>
  </si>
  <si>
    <t>Livello P5</t>
  </si>
  <si>
    <t>Livello P6</t>
  </si>
  <si>
    <t>CODICE WBS</t>
  </si>
  <si>
    <t>IREN RAGGI_IMPIANTO ANTINCENDIO_Livello PI_IMPIANTO ANTINCENDIO - SISTEMA DI EVACUAZIONE FUMO E CALORE_M.21.SFM.01_D800</t>
  </si>
  <si>
    <t>IREN RAGGI_IMPIANTO ANTINCENDIO_Livello PI_IMPIANTO ANTINCENDIO - SISTEMA DI EVACUAZIONE FUMO E CALORE_M.21.SFM.01_D1000</t>
  </si>
  <si>
    <t>IREN RAGGI_IMPIANTO MECCANICO_Livello PI_IMPIANTO DI CLIMATIZZAZIONE - DISTRIBUZIONE ARIA_M.13.DCM.10_350X200</t>
  </si>
  <si>
    <t>IREN RAGGI_IMPIANTO MECCANICO_Livello PT_IMPIANTO DI CLIMATIZZAZIONE - DISTRIBUZIONE ARIA_M.13.DCM.01_D160</t>
  </si>
  <si>
    <t>IREN RAGGI_IMPIANTO MECCANICO_Livello PT_IMPIANTO DI CLIMATIZZAZIONE - DISTRIBUZIONE ARIA_M.13.DCM.02_300X200</t>
  </si>
  <si>
    <t>IREN RAGGI_IMPIANTO MECCANICO_Livello PT_IMPIANTO DI CLIMATIZZAZIONE - DISTRIBUZIONE ARIA_M.13.DCM.02_600X400</t>
  </si>
  <si>
    <t>IREN RAGGI_IMPIANTO MECCANICO_Livello PT_IMPIANTO DI CLIMATIZZAZIONE - DISTRIBUZIONE ARIA_M.13.DCM.06_D125</t>
  </si>
  <si>
    <t>IREN RAGGI_IMPIANTO MECCANICO_Livello PT_IMPIANTO DI CLIMATIZZAZIONE - DISTRIBUZIONE ARIA_M.13.DCM.06_D160</t>
  </si>
  <si>
    <t>IREN RAGGI_IMPIANTO MECCANICO_Livello PT_IMPIANTO DI CLIMATIZZAZIONE - DISTRIBUZIONE ARIA_M.13.DCM.06_D200</t>
  </si>
  <si>
    <t>IREN RAGGI_IMPIANTO MECCANICO_Livello PT_IMPIANTO DI CLIMATIZZAZIONE - DISTRIBUZIONE ARIA_M.13.DCM.06_D250</t>
  </si>
  <si>
    <t>IREN RAGGI_IMPIANTO MECCANICO_Livello PT_IMPIANTO DI CLIMATIZZAZIONE - DISTRIBUZIONE ARIA_M.13.DCM.06_D315</t>
  </si>
  <si>
    <t>IREN RAGGI_IMPIANTO MECCANICO_Livello PT_IMPIANTO DI CLIMATIZZAZIONE - DISTRIBUZIONE ARIA_M.13.DCM.09_D200</t>
  </si>
  <si>
    <t>IREN RAGGI_IMPIANTO MECCANICO_Livello PT_IMPIANTO DI CLIMATIZZAZIONE - DISTRIBUZIONE ARIA_M.13.DCM.10_1000X600</t>
  </si>
  <si>
    <t>IREN RAGGI_IMPIANTO MECCANICO_Livello PT_IMPIANTO DI CLIMATIZZAZIONE - DISTRIBUZIONE ARIA_M.13.DCM.10_1100X800</t>
  </si>
  <si>
    <t>IREN RAGGI_IMPIANTO MECCANICO_Livello PT_IMPIANTO DI CLIMATIZZAZIONE - DISTRIBUZIONE ARIA_M.13.DCM.10_300X200</t>
  </si>
  <si>
    <t>IREN RAGGI_IMPIANTO MECCANICO_Livello PT_IMPIANTO DI CLIMATIZZAZIONE - DISTRIBUZIONE ARIA_M.13.DCM.10_350X200</t>
  </si>
  <si>
    <t>IREN RAGGI_IMPIANTO MECCANICO_Livello PT_IMPIANTO DI CLIMATIZZAZIONE - DISTRIBUZIONE ARIA_M.13.DCM.10_400X250</t>
  </si>
  <si>
    <t>IREN RAGGI_IMPIANTO MECCANICO_Livello PT_IMPIANTO DI CLIMATIZZAZIONE - DISTRIBUZIONE ARIA_M.13.DCM.10_400X300</t>
  </si>
  <si>
    <t>IREN RAGGI_IMPIANTO MECCANICO_Livello PT_IMPIANTO DI CLIMATIZZAZIONE - DISTRIBUZIONE ARIA_M.13.DCM.10_500X300</t>
  </si>
  <si>
    <t>IREN RAGGI_IMPIANTO MECCANICO_Livello PT_IMPIANTO DI CLIMATIZZAZIONE - DISTRIBUZIONE ARIA_M.13.DCM.10_600X400</t>
  </si>
  <si>
    <t>IREN RAGGI_IMPIANTO MECCANICO_Livello PT_IMPIANTO DI CLIMATIZZAZIONE - DISTRIBUZIONE ARIA_M.13.DCM.10_900X500</t>
  </si>
  <si>
    <t>IREN RAGGI_IMPIANTO MECCANICO_Livello PT_IMPIANTO DI CLIMATIZZAZIONE - DISTRIBUZIONE ARIA_M.13.DCM.12_D200</t>
  </si>
  <si>
    <t>IREN RAGGI_IMPIANTO MECCANICO_Livello PT_IMPIANTO DI CLIMATIZZAZIONE - DISTRIBUZIONE ARIA_M.13.DCM.13_L1500 DIM 600X450</t>
  </si>
  <si>
    <t>IREN RAGGI_IMPIANTO MECCANICO_Livello PT_IMPIANTO DI CLIMATIZZAZIONE - DISTRIBUZIONE ARIA_M.13.DCM.13_L2000 DIM 400X300</t>
  </si>
  <si>
    <t>IREN RAGGI_IMPIANTO MECCANICO_Livello PT_IMPIANTO DI CLIMATIZZAZIONE - DISTRIBUZIONE ARIA_M.13.DCM.13_L800 DIM 300X200</t>
  </si>
  <si>
    <t>IREN RAGGI_IMPIANTO MECCANICO_Livello PT_IMPIANTO DI CLIMATIZZAZIONE - DISTRIBUZIONE ARIA_M.13.DCM.13_L800 DIM 950X250</t>
  </si>
  <si>
    <t>IREN RAGGI_IMPIANTO MECCANICO_Livello PT_IMPIANTO DI CLIMATIZZAZIONE - DISTRIBUZIONE ARIA_M.13.DCM.14_250X200</t>
  </si>
  <si>
    <t>IREN RAGGI_IMPIANTO MECCANICO_Livello PT_IMPIANTO DI CLIMATIZZAZIONE - DISTRIBUZIONE ARIA_M.13.DCM.14_D160</t>
  </si>
  <si>
    <t>IREN RAGGI_IMPIANTO MECCANICO_Livello P1_IMPIANTO DI CLIMATIZZAZIONE - DISTRIBUZIONE ARIA_M.13.DCM.02_700X400</t>
  </si>
  <si>
    <t>IREN RAGGI_IMPIANTO MECCANICO_Livello P1_IMPIANTO DI CLIMATIZZAZIONE - DISTRIBUZIONE ARIA_M.13.DCM.02_900X500</t>
  </si>
  <si>
    <t>IREN RAGGI_IMPIANTO MECCANICO_Livello P1_IMPIANTO DI CLIMATIZZAZIONE - DISTRIBUZIONE ARIA_M.13.DCM.06_D100</t>
  </si>
  <si>
    <t>IREN RAGGI_IMPIANTO MECCANICO_Livello P1_IMPIANTO DI CLIMATIZZAZIONE - DISTRIBUZIONE ARIA_M.13.DCM.06_D125</t>
  </si>
  <si>
    <t>IREN RAGGI_IMPIANTO MECCANICO_Livello P1_IMPIANTO DI CLIMATIZZAZIONE - DISTRIBUZIONE ARIA_M.13.DCM.06_D160</t>
  </si>
  <si>
    <t>IREN RAGGI_IMPIANTO MECCANICO_Livello P1_IMPIANTO DI CLIMATIZZAZIONE - DISTRIBUZIONE ARIA_M.13.DCM.06_D200</t>
  </si>
  <si>
    <t>IREN RAGGI_IMPIANTO MECCANICO_Livello P1_IMPIANTO DI CLIMATIZZAZIONE - DISTRIBUZIONE ARIA_M.13.DCM.06_D250</t>
  </si>
  <si>
    <t>IREN RAGGI_IMPIANTO MECCANICO_Livello P1_IMPIANTO DI CLIMATIZZAZIONE - DISTRIBUZIONE ARIA_M.13.DCM.06_D315</t>
  </si>
  <si>
    <t>IREN RAGGI_IMPIANTO MECCANICO_Livello P1_IMPIANTO DI CLIMATIZZAZIONE - DISTRIBUZIONE ARIA_M.13.DCM.07_300X200</t>
  </si>
  <si>
    <t>IREN RAGGI_IMPIANTO MECCANICO_Livello P1_IMPIANTO DI CLIMATIZZAZIONE - DISTRIBUZIONE ARIA_M.13.DCM.09_D100</t>
  </si>
  <si>
    <t>IREN RAGGI_IMPIANTO MECCANICO_Livello P1_IMPIANTO DI CLIMATIZZAZIONE - DISTRIBUZIONE ARIA_M.13.DCM.10_300X200</t>
  </si>
  <si>
    <t>IREN RAGGI_IMPIANTO MECCANICO_Livello P1_IMPIANTO DI CLIMATIZZAZIONE - DISTRIBUZIONE ARIA_M.13.DCM.10_500X300</t>
  </si>
  <si>
    <t>IREN RAGGI_IMPIANTO MECCANICO_Livello P1_IMPIANTO DI CLIMATIZZAZIONE - DISTRIBUZIONE ARIA_M.13.DCM.10_500X350</t>
  </si>
  <si>
    <t>IREN RAGGI_IMPIANTO MECCANICO_Livello P1_IMPIANTO DI CLIMATIZZAZIONE - DISTRIBUZIONE ARIA_M.13.DCM.10_500X400</t>
  </si>
  <si>
    <t>IREN RAGGI_IMPIANTO MECCANICO_Livello P1_IMPIANTO DI CLIMATIZZAZIONE - DISTRIBUZIONE ARIA_M.13.DCM.10_600X350</t>
  </si>
  <si>
    <t>IREN RAGGI_IMPIANTO MECCANICO_Livello P1_IMPIANTO DI CLIMATIZZAZIONE - DISTRIBUZIONE ARIA_M.13.DCM.10_600X400</t>
  </si>
  <si>
    <t>IREN RAGGI_IMPIANTO MECCANICO_Livello P1_IMPIANTO DI CLIMATIZZAZIONE - DISTRIBUZIONE ARIA_M.13.DCM.12_D315</t>
  </si>
  <si>
    <t>IREN RAGGI_IMPIANTO MECCANICO_Livello P1_IMPIANTO DI CLIMATIZZAZIONE - DISTRIBUZIONE ARIA_M.13.DCM.13_L2000 DIM 800X500</t>
  </si>
  <si>
    <t>IREN RAGGI_IMPIANTO MECCANICO_Livello P1_IMPIANTO DI CLIMATIZZAZIONE - DISTRIBUZIONE ARIA_M.13.DCM.14_800X500</t>
  </si>
  <si>
    <t>IREN RAGGI_IMPIANTO MECCANICO_Livello P2_IMPIANTO DI CLIMATIZZAZIONE - DISTRIBUZIONE ARIA_M.13.DCM.01_D200</t>
  </si>
  <si>
    <t>IREN RAGGI_IMPIANTO MECCANICO_Livello P2_IMPIANTO DI CLIMATIZZAZIONE - DISTRIBUZIONE ARIA_M.13.DCM.01_D250</t>
  </si>
  <si>
    <t>IREN RAGGI_IMPIANTO MECCANICO_Livello P2_IMPIANTO DI CLIMATIZZAZIONE - DISTRIBUZIONE ARIA_M.13.DCM.06_D100</t>
  </si>
  <si>
    <t>IREN RAGGI_IMPIANTO MECCANICO_Livello P2_IMPIANTO DI CLIMATIZZAZIONE - DISTRIBUZIONE ARIA_M.13.DCM.06_D125</t>
  </si>
  <si>
    <t>IREN RAGGI_IMPIANTO MECCANICO_Livello P2_IMPIANTO DI CLIMATIZZAZIONE - DISTRIBUZIONE ARIA_M.13.DCM.06_D160</t>
  </si>
  <si>
    <t>IREN RAGGI_IMPIANTO MECCANICO_Livello P2_IMPIANTO DI CLIMATIZZAZIONE - DISTRIBUZIONE ARIA_M.13.DCM.06_D200</t>
  </si>
  <si>
    <t>IREN RAGGI_IMPIANTO MECCANICO_Livello P2_IMPIANTO DI CLIMATIZZAZIONE - DISTRIBUZIONE ARIA_M.13.DCM.06_D250</t>
  </si>
  <si>
    <t>IREN RAGGI_IMPIANTO MECCANICO_Livello P2_IMPIANTO DI CLIMATIZZAZIONE - DISTRIBUZIONE ARIA_M.13.DCM.07_300X200</t>
  </si>
  <si>
    <t>IREN RAGGI_IMPIANTO MECCANICO_Livello P2_IMPIANTO DI CLIMATIZZAZIONE - DISTRIBUZIONE ARIA_M.13.DCM.07_400X200</t>
  </si>
  <si>
    <t>IREN RAGGI_IMPIANTO MECCANICO_Livello P2_IMPIANTO DI CLIMATIZZAZIONE - DISTRIBUZIONE ARIA_M.13.DCM.09_D100</t>
  </si>
  <si>
    <t>IREN RAGGI_IMPIANTO MECCANICO_Livello P2_IMPIANTO DI CLIMATIZZAZIONE - DISTRIBUZIONE ARIA_M.13.DCM.10_400X400</t>
  </si>
  <si>
    <t>IREN RAGGI_IMPIANTO MECCANICO_Livello P2_IMPIANTO DI CLIMATIZZAZIONE - DISTRIBUZIONE ARIA_M.13.DCM.10_450X400</t>
  </si>
  <si>
    <t>IREN RAGGI_IMPIANTO MECCANICO_Livello P2_IMPIANTO DI CLIMATIZZAZIONE - DISTRIBUZIONE ARIA_M.13.DCM.10_500X300</t>
  </si>
  <si>
    <t>IREN RAGGI_IMPIANTO MECCANICO_Livello P2_IMPIANTO DI CLIMATIZZAZIONE - DISTRIBUZIONE ARIA_M.13.DCM.10_500X400</t>
  </si>
  <si>
    <t>IREN RAGGI_IMPIANTO MECCANICO_Livello P2_IMPIANTO DI CLIMATIZZAZIONE - DISTRIBUZIONE ARIA_M.13.DCM.12_D200</t>
  </si>
  <si>
    <t>IREN RAGGI_IMPIANTO MECCANICO_Livello P2_IMPIANTO DI CLIMATIZZAZIONE - DISTRIBUZIONE ARIA_M.13.DCM.12_D250</t>
  </si>
  <si>
    <t>IREN RAGGI_IMPIANTO MECCANICO_Livello P3_IMPIANTO DI CLIMATIZZAZIONE - DISTRIBUZIONE ARIA_M.13.DCM.01_D200</t>
  </si>
  <si>
    <t>IREN RAGGI_IMPIANTO MECCANICO_Livello P3_IMPIANTO DI CLIMATIZZAZIONE - DISTRIBUZIONE ARIA_M.13.DCM.01_D250</t>
  </si>
  <si>
    <t>IREN RAGGI_IMPIANTO MECCANICO_Livello P3_IMPIANTO DI CLIMATIZZAZIONE - DISTRIBUZIONE ARIA_M.13.DCM.02_400X300</t>
  </si>
  <si>
    <t>IREN RAGGI_IMPIANTO MECCANICO_Livello P3_IMPIANTO DI CLIMATIZZAZIONE - DISTRIBUZIONE ARIA_M.13.DCM.06_D100</t>
  </si>
  <si>
    <t>IREN RAGGI_IMPIANTO MECCANICO_Livello P3_IMPIANTO DI CLIMATIZZAZIONE - DISTRIBUZIONE ARIA_M.13.DCM.06_D125</t>
  </si>
  <si>
    <t>IREN RAGGI_IMPIANTO MECCANICO_Livello P3_IMPIANTO DI CLIMATIZZAZIONE - DISTRIBUZIONE ARIA_M.13.DCM.06_D160</t>
  </si>
  <si>
    <t>IREN RAGGI_IMPIANTO MECCANICO_Livello P3_IMPIANTO DI CLIMATIZZAZIONE - DISTRIBUZIONE ARIA_M.13.DCM.06_D200</t>
  </si>
  <si>
    <t>IREN RAGGI_IMPIANTO MECCANICO_Livello P3_IMPIANTO DI CLIMATIZZAZIONE - DISTRIBUZIONE ARIA_M.13.DCM.06_D250</t>
  </si>
  <si>
    <t>IREN RAGGI_IMPIANTO MECCANICO_Livello P3_IMPIANTO DI CLIMATIZZAZIONE - DISTRIBUZIONE ARIA_M.13.DCM.09_D100</t>
  </si>
  <si>
    <t>IREN RAGGI_IMPIANTO MECCANICO_Livello P3_IMPIANTO DI CLIMATIZZAZIONE - DISTRIBUZIONE ARIA_M.13.DCM.10_500X300</t>
  </si>
  <si>
    <t>IREN RAGGI_IMPIANTO MECCANICO_Livello P3_IMPIANTO DI CLIMATIZZAZIONE - DISTRIBUZIONE ARIA_M.13.DCM.10_500X400</t>
  </si>
  <si>
    <t>IREN RAGGI_IMPIANTO MECCANICO_Livello P3_IMPIANTO DI CLIMATIZZAZIONE - DISTRIBUZIONE ARIA_M.13.DCM.12_D200</t>
  </si>
  <si>
    <t>IREN RAGGI_IMPIANTO MECCANICO_Livello P3_IMPIANTO DI CLIMATIZZAZIONE - DISTRIBUZIONE ARIA_M.13.DCM.12_D250</t>
  </si>
  <si>
    <t>IREN RAGGI_IMPIANTO MECCANICO_Livello P4_IMPIANTO DI CLIMATIZZAZIONE - DISTRIBUZIONE ARIA_M.13.DCM.01_D200</t>
  </si>
  <si>
    <t>IREN RAGGI_IMPIANTO MECCANICO_Livello P4_IMPIANTO DI CLIMATIZZAZIONE - DISTRIBUZIONE ARIA_M.13.DCM.01_D250</t>
  </si>
  <si>
    <t>IREN RAGGI_IMPIANTO MECCANICO_Livello P4_IMPIANTO DI CLIMATIZZAZIONE - DISTRIBUZIONE ARIA_M.13.DCM.02_400X300</t>
  </si>
  <si>
    <t>IREN RAGGI_IMPIANTO MECCANICO_Livello P4_IMPIANTO DI CLIMATIZZAZIONE - DISTRIBUZIONE ARIA_M.13.DCM.06_D100</t>
  </si>
  <si>
    <t>IREN RAGGI_IMPIANTO MECCANICO_Livello P4_IMPIANTO DI CLIMATIZZAZIONE - DISTRIBUZIONE ARIA_M.13.DCM.06_D125</t>
  </si>
  <si>
    <t>IREN RAGGI_IMPIANTO MECCANICO_Livello P4_IMPIANTO DI CLIMATIZZAZIONE - DISTRIBUZIONE ARIA_M.13.DCM.06_D160</t>
  </si>
  <si>
    <t>IREN RAGGI_IMPIANTO MECCANICO_Livello P4_IMPIANTO DI CLIMATIZZAZIONE - DISTRIBUZIONE ARIA_M.13.DCM.06_D200</t>
  </si>
  <si>
    <t>IREN RAGGI_IMPIANTO MECCANICO_Livello P4_IMPIANTO DI CLIMATIZZAZIONE - DISTRIBUZIONE ARIA_M.13.DCM.09_D100</t>
  </si>
  <si>
    <t>IREN RAGGI_IMPIANTO MECCANICO_Livello P4_IMPIANTO DI CLIMATIZZAZIONE - DISTRIBUZIONE ARIA_M.13.DCM.10_450X400</t>
  </si>
  <si>
    <t>IREN RAGGI_IMPIANTO MECCANICO_Livello P4_IMPIANTO DI CLIMATIZZAZIONE - DISTRIBUZIONE ARIA_M.13.DCM.10_500X300</t>
  </si>
  <si>
    <t>IREN RAGGI_IMPIANTO MECCANICO_Livello P4_IMPIANTO DI CLIMATIZZAZIONE - DISTRIBUZIONE ARIA_M.13.DCM.10_500X400</t>
  </si>
  <si>
    <t>IREN RAGGI_IMPIANTO MECCANICO_Livello P4_IMPIANTO DI CLIMATIZZAZIONE - DISTRIBUZIONE ARIA_M.13.DCM.10_700X300</t>
  </si>
  <si>
    <t>IREN RAGGI_IMPIANTO MECCANICO_Livello P4_IMPIANTO DI CLIMATIZZAZIONE - DISTRIBUZIONE ARIA_M.13.DCM.12_D200</t>
  </si>
  <si>
    <t>IREN RAGGI_IMPIANTO MECCANICO_Livello P4_IMPIANTO DI CLIMATIZZAZIONE - DISTRIBUZIONE ARIA_M.13.DCM.12_D250</t>
  </si>
  <si>
    <t>IREN RAGGI_IMPIANTO MECCANICO_Livello P5_IMPIANTO DI CLIMATIZZAZIONE - DISTRIBUZIONE ARIA_M.13.DCM.01_D250</t>
  </si>
  <si>
    <t>IREN RAGGI_IMPIANTO MECCANICO_Livello P5_IMPIANTO DI CLIMATIZZAZIONE - DISTRIBUZIONE ARIA_M.13.DCM.01_D315</t>
  </si>
  <si>
    <t>IREN RAGGI_IMPIANTO MECCANICO_Livello P5_IMPIANTO DI CLIMATIZZAZIONE - DISTRIBUZIONE ARIA_M.13.DCM.06_D100</t>
  </si>
  <si>
    <t>IREN RAGGI_IMPIANTO MECCANICO_Livello P5_IMPIANTO DI CLIMATIZZAZIONE - DISTRIBUZIONE ARIA_M.13.DCM.06_D125</t>
  </si>
  <si>
    <t>IREN RAGGI_IMPIANTO MECCANICO_Livello P5_IMPIANTO DI CLIMATIZZAZIONE - DISTRIBUZIONE ARIA_M.13.DCM.06_D160</t>
  </si>
  <si>
    <t>IREN RAGGI_IMPIANTO MECCANICO_Livello P5_IMPIANTO DI CLIMATIZZAZIONE - DISTRIBUZIONE ARIA_M.13.DCM.06_D200</t>
  </si>
  <si>
    <t>IREN RAGGI_IMPIANTO MECCANICO_Livello P5_IMPIANTO DI CLIMATIZZAZIONE - DISTRIBUZIONE ARIA_M.13.DCM.06_D250</t>
  </si>
  <si>
    <t>IREN RAGGI_IMPIANTO MECCANICO_Livello P5_IMPIANTO DI CLIMATIZZAZIONE - DISTRIBUZIONE ARIA_M.13.DCM.09_D100</t>
  </si>
  <si>
    <t>IREN RAGGI_IMPIANTO MECCANICO_Livello P5_IMPIANTO DI CLIMATIZZAZIONE - DISTRIBUZIONE ARIA_M.13.DCM.10_450X400</t>
  </si>
  <si>
    <t>IREN RAGGI_IMPIANTO MECCANICO_Livello P5_IMPIANTO DI CLIMATIZZAZIONE - DISTRIBUZIONE ARIA_M.13.DCM.10_500X300</t>
  </si>
  <si>
    <t>IREN RAGGI_IMPIANTO MECCANICO_Livello P5_IMPIANTO DI CLIMATIZZAZIONE - DISTRIBUZIONE ARIA_M.13.DCM.10_500X350</t>
  </si>
  <si>
    <t>IREN RAGGI_IMPIANTO MECCANICO_Livello P5_IMPIANTO DI CLIMATIZZAZIONE - DISTRIBUZIONE ARIA_M.13.DCM.12_D250</t>
  </si>
  <si>
    <t>IREN RAGGI_IMPIANTO MECCANICO_Livello P5_IMPIANTO DI CLIMATIZZAZIONE - DISTRIBUZIONE ARIA_M.13.DCM.12_D315</t>
  </si>
  <si>
    <t>IREN RAGGI_IMPIANTO MECCANICO_Livello P6_IMPIANTO DI CLIMATIZZAZIONE - DISTRIBUZIONE ARIA_M.13.DCM.06_D100</t>
  </si>
  <si>
    <t>IREN RAGGI_IMPIANTO MECCANICO_Livello P6_IMPIANTO DI CLIMATIZZAZIONE - DISTRIBUZIONE ARIA_M.13.DCM.06_D200</t>
  </si>
  <si>
    <t>IREN RAGGI_IMPIANTO MECCANICO_Livello P6_IMPIANTO DI CLIMATIZZAZIONE - DISTRIBUZIONE ARIA_M.13.DCM.09_D200</t>
  </si>
  <si>
    <t>IREN RAGGI_IMPIANTO MECCANICO_Livello P6_IMPIANTO DI CLIMATIZZAZIONE - DISTRIBUZIONE ARIA_M.13.DCM.10_1000X400</t>
  </si>
  <si>
    <t>IREN RAGGI_IMPIANTO MECCANICO_Livello P6_IMPIANTO DI CLIMATIZZAZIONE - DISTRIBUZIONE ARIA_M.13.DCM.10_350X200</t>
  </si>
  <si>
    <t>IREN RAGGI_IMPIANTO MECCANICO_Livello P6_IMPIANTO DI CLIMATIZZAZIONE - DISTRIBUZIONE ARIA_M.13.DCM.10_400X300</t>
  </si>
  <si>
    <t>IREN RAGGI_IMPIANTO MECCANICO_Livello P6_IMPIANTO DI CLIMATIZZAZIONE - DISTRIBUZIONE ARIA_M.13.DCM.10_500X250</t>
  </si>
  <si>
    <t>IREN RAGGI_IMPIANTO MECCANICO_Livello P6_IMPIANTO DI CLIMATIZZAZIONE - DISTRIBUZIONE ARIA_M.13.DCM.10_500X300</t>
  </si>
  <si>
    <t>IREN RAGGI_IMPIANTO MECCANICO_Livello P6_IMPIANTO DI CLIMATIZZAZIONE - DISTRIBUZIONE ARIA_M.13.DCM.10_600X300</t>
  </si>
  <si>
    <t>IREN RAGGI_IMPIANTO MECCANICO_Livello P6_IMPIANTO DI CLIMATIZZAZIONE - DISTRIBUZIONE ARIA_M.13.DCM.13_L800 DIM 950X250</t>
  </si>
  <si>
    <t>IMPIANTO DI CLIMATIZZAZIONE - DISTRIBUZIONE ACQUA</t>
  </si>
  <si>
    <t>M.16.RAP.04</t>
  </si>
  <si>
    <t>M.17.GRI.03</t>
  </si>
  <si>
    <t>DIM 1200X1000</t>
  </si>
  <si>
    <t>IREN RAGGI_IMPIANTO MECCANICO_Livello P1_ IMPIANTO DI CLIMATIZZAZIONE - DISTRIBUZIONE ACQUA_M.16.RAP.04_D100</t>
  </si>
  <si>
    <t>IREN RAGGI_IMPIANTO MECCANICO_Livello P3_ IMPIANTO DI CLIMATIZZAZIONE - DISTRIBUZIONE ACQUA_M.16.RAP.04_D100</t>
  </si>
  <si>
    <t>IREN RAGGI_IMPIANTO MECCANICO_Livello P2_ IMPIANTO DI CLIMATIZZAZIONE - DISTRIBUZIONE ACQUA_M.16.RAP.04_D100</t>
  </si>
  <si>
    <t>IREN RAGGI_IMPIANTO MECCANICO_Livello P4_ IMPIANTO DI CLIMATIZZAZIONE - DISTRIBUZIONE ACQUA_M.16.RAP.04_D100</t>
  </si>
  <si>
    <t>IREN RAGGI_IMPIANTO MECCANICO_Livello P5_ IMPIANTO DI CLIMATIZZAZIONE - DISTRIBUZIONE ACQUA_M.16.RAP.04_D100</t>
  </si>
  <si>
    <t>IREN RAGGI_IMPIANTO MECCANICO_Livello PI_ IMPIANTO DI CLIMATIZZAZIONE - DISTRIBUZIONE ARIA_M.17.GRI.03_DIM 1200X1000</t>
  </si>
  <si>
    <t>IREN RAGGI_IMPIANTO MECCANICO_Livello PI_ IMPIANTO DI CLIMATIZZAZIONE - DISTRIBUZIONE ARIA_M.17.GRI.03_DIM 350X600</t>
  </si>
  <si>
    <t>DIM 350X600</t>
  </si>
  <si>
    <t>DIM 800X400</t>
  </si>
  <si>
    <t>IREN RAGGI_IMPIANTO MECCANICO_Livello PI_ IMPIANTO DI CLIMATIZZAZIONE - DISTRIBUZIONE ARIA_M.17.GRI.03_DIM 800X400</t>
  </si>
  <si>
    <t>M.17.DIF.04</t>
  </si>
  <si>
    <t>L1050</t>
  </si>
  <si>
    <t>2F</t>
  </si>
  <si>
    <t>IREN RAGGI_IMPIANTO MECCANICO_Livello PI_ IMPIANTO DI CLIMATIZZAZIONE - DISTRIBUZIONE ARIA_M.17.DIF.04_L1050 2F</t>
  </si>
  <si>
    <t>L1500</t>
  </si>
  <si>
    <t>IREN RAGGI_IMPIANTO MECCANICO_Livello PI_ IMPIANTO DI CLIMATIZZAZIONE - DISTRIBUZIONE ARIA_M.17.DIF.04_L1500 2F</t>
  </si>
  <si>
    <t>DIM 1000X400</t>
  </si>
  <si>
    <t>IREN RAGGI_IMPIANTO MECCANICO_Livello PT_ IMPIANTO DI CLIMATIZZAZIONE - DISTRIBUZIONE ARIA_M.17.GRI.03_DIM 1000X400</t>
  </si>
  <si>
    <t>DIM 1000X500</t>
  </si>
  <si>
    <t>IREN RAGGI_IMPIANTO MECCANICO_Livello PT_ IMPIANTO DI CLIMATIZZAZIONE - DISTRIBUZIONE ARIA_M.17.GRI.03_DIM 1000X500</t>
  </si>
  <si>
    <t>DIM 1200X500</t>
  </si>
  <si>
    <t>DIM 1200X400</t>
  </si>
  <si>
    <t>IREN RAGGI_IMPIANTO MECCANICO_Livello PT_ IMPIANTO DI CLIMATIZZAZIONE - DISTRIBUZIONE ARIA_M.17.GRI.03_DIM 1200X400</t>
  </si>
  <si>
    <t>DIM 1600X800</t>
  </si>
  <si>
    <t>IREN RAGGI_IMPIANTO MECCANICO_Livello PT_ IMPIANTO DI CLIMATIZZAZIONE - DISTRIBUZIONE ARIA_M.17.GRI.03_DIM 1600X800</t>
  </si>
  <si>
    <t>DIM 200X100</t>
  </si>
  <si>
    <t>IREN RAGGI_IMPIANTO MECCANICO_Livello PT_ IMPIANTO DI CLIMATIZZAZIONE - DISTRIBUZIONE ARIA_M.17.GRI.03_DIM 200X100</t>
  </si>
  <si>
    <t>DIM 2100X3100</t>
  </si>
  <si>
    <t>IREN RAGGI_IMPIANTO MECCANICO_Livello PT_ IMPIANTO DI CLIMATIZZAZIONE - DISTRIBUZIONE ARIA_M.17.GRI.03_DIM 2100X3100</t>
  </si>
  <si>
    <t>DIM 250X250</t>
  </si>
  <si>
    <t>IREN RAGGI_IMPIANTO MECCANICO_Livello PT_ IMPIANTO DI CLIMATIZZAZIONE - DISTRIBUZIONE ARIA_M.17.GRI.03_DIM 250X250</t>
  </si>
  <si>
    <t>DIM 300X100</t>
  </si>
  <si>
    <t>IREN RAGGI_IMPIANTO MECCANICO_Livello PT_ IMPIANTO DI CLIMATIZZAZIONE - DISTRIBUZIONE ARIA_M.17.GRI.03_DIM 300X100</t>
  </si>
  <si>
    <t>DIM 425X125</t>
  </si>
  <si>
    <t>IREN RAGGI_IMPIANTO MECCANICO_Livello PT_ IMPIANTO DI CLIMATIZZAZIONE - DISTRIBUZIONE ARIA_M.17.GRI.03_DIM 425X125</t>
  </si>
  <si>
    <t>DIM 4950X1200</t>
  </si>
  <si>
    <t>IREN RAGGI_IMPIANTO MECCANICO_Livello PT_ IMPIANTO DI CLIMATIZZAZIONE - DISTRIBUZIONE ARIA_M.17.GRI.03_DIM 4950X1200</t>
  </si>
  <si>
    <t>IREN RAGGI_IMPIANTO MECCANICO_Livello PT_ IMPIANTO DI CLIMATIZZAZIONE - DISTRIBUZIONE ARIA_M.17.GRI.03_DIM 800X400</t>
  </si>
  <si>
    <t>DIM 900X500</t>
  </si>
  <si>
    <t>IREN RAGGI_IMPIANTO MECCANICO_Livello PT_ IMPIANTO DI CLIMATIZZAZIONE - DISTRIBUZIONE ARIA_M.17.GRI.03_DIM 900X500</t>
  </si>
  <si>
    <t>M.17.GRI.01</t>
  </si>
  <si>
    <t>IREN RAGGI_IMPIANTO MECCANICO_Livello PT_ IMPIANTO DI CLIMATIZZAZIONE - DISTRIBUZIONE ARIA_M.17.GRI.01_DIM 300X100</t>
  </si>
  <si>
    <t>M.17.REG.03</t>
  </si>
  <si>
    <t>IREN RAGGI_IMPIANTO MECCANICO_Livello PT_ IMPIANTO DI CLIMATIZZAZIONE - DISTRIBUZIONE ARIA_M.17.REG.03_D100</t>
  </si>
  <si>
    <t>Livello 1</t>
  </si>
  <si>
    <t>DIM 1200X300</t>
  </si>
  <si>
    <t>IREN RAGGI_IMPIANTO MECCANICO_Livello P1_ IMPIANTO DI CLIMATIZZAZIONE - DISTRIBUZIONE ARIA_M.17.GRI.03_DIM 1000X500</t>
  </si>
  <si>
    <t>IREN RAGGI_IMPIANTO MECCANICO_Livello P1_ IMPIANTO DI CLIMATIZZAZIONE - DISTRIBUZIONE ARIA_M.17.GRI.03_DIM 1200X300</t>
  </si>
  <si>
    <t>IREN RAGGI_IMPIANTO MECCANICO_Livello P1_ IMPIANTO DI CLIMATIZZAZIONE - DISTRIBUZIONE ARIA_M.17.GRI.03_DIM 1200X500</t>
  </si>
  <si>
    <t>IREN RAGGI_IMPIANTO MECCANICO_Livello P1_ IMPIANTO DI CLIMATIZZAZIONE - DISTRIBUZIONE ARIA_M.17.GRI.03_DIM 200X100</t>
  </si>
  <si>
    <t>DIM 225X1225</t>
  </si>
  <si>
    <t>IREN RAGGI_IMPIANTO MECCANICO_Livello P1_ IMPIANTO DI CLIMATIZZAZIONE - DISTRIBUZIONE ARIA_M.17.GRI.03_DIM 225X1225</t>
  </si>
  <si>
    <t>IREN RAGGI_IMPIANTO MECCANICO_Livello P1_ IMPIANTO DI CLIMATIZZAZIONE - DISTRIBUZIONE ARIA_M.17.GRI.03_DIM 300X100</t>
  </si>
  <si>
    <t>IREN RAGGI_IMPIANTO MECCANICO_Livello P1_ IMPIANTO DI CLIMATIZZAZIONE - DISTRIBUZIONE ARIA_M.17.GRI.03_DIM 425X125</t>
  </si>
  <si>
    <t>IREN RAGGI_IMPIANTO MECCANICO_Livello P1_ IMPIANTO DI CLIMATIZZAZIONE - DISTRIBUZIONE ARIA_M.17.GRI.03_DIM 800X400</t>
  </si>
  <si>
    <t>IREN RAGGI_IMPIANTO MECCANICO_Livello P1_ IMPIANTO DI CLIMATIZZAZIONE - DISTRIBUZIONE ARIA_M.17.GRI.03_DIM 900X500</t>
  </si>
  <si>
    <t>IREN RAGGI_IMPIANTO MECCANICO_Livello P1_ IMPIANTO DI CLIMATIZZAZIONE - DISTRIBUZIONE ARIA_M.17.GRI.01_DIM 200X100</t>
  </si>
  <si>
    <t>IREN RAGGI_IMPIANTO MECCANICO_Livello P1_ IMPIANTO DI CLIMATIZZAZIONE - DISTRIBUZIONE ARIA_M.17.DIF.04_L1050 2F</t>
  </si>
  <si>
    <t>IREN RAGGI_IMPIANTO MECCANICO_Livello P1_ IMPIANTO DI CLIMATIZZAZIONE - DISTRIBUZIONE ARIA_M.17.DIF.04_L1500 2F</t>
  </si>
  <si>
    <t>L900</t>
  </si>
  <si>
    <t>IREN RAGGI_IMPIANTO MECCANICO_Livello P1_ IMPIANTO DI CLIMATIZZAZIONE - DISTRIBUZIONE ARIA_M.17.DIF.04_L900 2F</t>
  </si>
  <si>
    <t>L1200</t>
  </si>
  <si>
    <t>3F</t>
  </si>
  <si>
    <t>IREN RAGGI_IMPIANTO MECCANICO_Livello P1_ IMPIANTO DI CLIMATIZZAZIONE - DISTRIBUZIONE ARIA_M.17.DIF.04_L1200 3F</t>
  </si>
  <si>
    <t>4F</t>
  </si>
  <si>
    <t>IREN RAGGI_IMPIANTO MECCANICO_Livello P1_ IMPIANTO DI CLIMATIZZAZIONE - DISTRIBUZIONE ARIA_M.17.DIF.04_L1050 4F</t>
  </si>
  <si>
    <t>IREN RAGGI_IMPIANTO MECCANICO_Livello P1_ IMPIANTO DI CLIMATIZZAZIONE - DISTRIBUZIONE ARIA_M.17.DIF.04_L1500 4F</t>
  </si>
  <si>
    <t>L1700</t>
  </si>
  <si>
    <t>IREN RAGGI_IMPIANTO MECCANICO_Livello P1_ IMPIANTO DI CLIMATIZZAZIONE - DISTRIBUZIONE ARIA_M.17.DIF.04_L1700 4F</t>
  </si>
  <si>
    <t>IREN RAGGI_IMPIANTO MECCANICO_Livello P1_ IMPIANTO DI CLIMATIZZAZIONE - DISTRIBUZIONE ARIA_M.17.DIF.04_L900 4F</t>
  </si>
  <si>
    <t>IREN RAGGI_IMPIANTO MECCANICO_Livello P1_ IMPIANTO DI CLIMATIZZAZIONE - DISTRIBUZIONE ARIA_M.17.REG.03_D160</t>
  </si>
  <si>
    <t>Livello 2</t>
  </si>
  <si>
    <t>IREN RAGGI_IMPIANTO MECCANICO_Livello P2_ IMPIANTO DI CLIMATIZZAZIONE - DISTRIBUZIONE ARIA_M.17.GRI.03_DIM 1000X500</t>
  </si>
  <si>
    <t>DIM 325X125</t>
  </si>
  <si>
    <t>IREN RAGGI_IMPIANTO MECCANICO_Livello P2_ IMPIANTO DI CLIMATIZZAZIONE - DISTRIBUZIONE ARIA_M.17.GRI.03_DIM 325X125</t>
  </si>
  <si>
    <t>IREN RAGGI_IMPIANTO MECCANICO_Livello P2_ IMPIANTO DI CLIMATIZZAZIONE - DISTRIBUZIONE ARIA_M.17.GRI.03_DIM 425X125</t>
  </si>
  <si>
    <t>DIM 600X600</t>
  </si>
  <si>
    <t>IREN RAGGI_IMPIANTO MECCANICO_Livello P2_ IMPIANTO DI CLIMATIZZAZIONE - DISTRIBUZIONE ARIA_M.17.GRI.03_DIM 600X600</t>
  </si>
  <si>
    <t>IREN RAGGI_IMPIANTO MECCANICO_Livello P2_ IMPIANTO DI CLIMATIZZAZIONE - DISTRIBUZIONE ARIA_M.17.GRI.03_DIM 800X400</t>
  </si>
  <si>
    <t>IREN RAGGI_IMPIANTO MECCANICO_Livello P2_ IMPIANTO DI CLIMATIZZAZIONE - DISTRIBUZIONE ARIA_M.17.GRI.03_DIM 900X500</t>
  </si>
  <si>
    <t>IREN RAGGI_IMPIANTO MECCANICO_Livello P2_ IMPIANTO DI CLIMATIZZAZIONE - DISTRIBUZIONE ARIA_M.17.GRI.01_DIM 200X100</t>
  </si>
  <si>
    <t>IREN RAGGI_IMPIANTO MECCANICO_Livello P2_ IMPIANTO DI CLIMATIZZAZIONE - DISTRIBUZIONE ARIA_M.17.DIF.04_L1200 3F</t>
  </si>
  <si>
    <t>L1350</t>
  </si>
  <si>
    <t>IREN RAGGI_IMPIANTO MECCANICO_Livello P2_ IMPIANTO DI CLIMATIZZAZIONE - DISTRIBUZIONE ARIA_M.17.DIF.04_L1350 3F</t>
  </si>
  <si>
    <t>IREN RAGGI_IMPIANTO MECCANICO_Livello P2_ IMPIANTO DI CLIMATIZZAZIONE - DISTRIBUZIONE ARIA_M.17.DIF.04_L1700 3F</t>
  </si>
  <si>
    <t>IREN RAGGI_IMPIANTO MECCANICO_Livello P2_ IMPIANTO DI CLIMATIZZAZIONE - DISTRIBUZIONE ARIA_M.17.DIF.04_L1700 4F</t>
  </si>
  <si>
    <t>IREN RAGGI_IMPIANTO MECCANICO_Livello P1_ IMPIANTO DI CLIMATIZZAZIONE - DISTRIBUZIONE ARIA_M.17.REG.03_D100</t>
  </si>
  <si>
    <t>Livello 3</t>
  </si>
  <si>
    <t>IREN RAGGI_IMPIANTO MECCANICO_Livello P3_ IMPIANTO DI CLIMATIZZAZIONE - DISTRIBUZIONE ARIA_M.17.GRI.03_DIM 1000X500</t>
  </si>
  <si>
    <t>IREN RAGGI_IMPIANTO MECCANICO_Livello P2_ IMPIANTO DI CLIMATIZZAZIONE - DISTRIBUZIONE ARIA_M.17.REG.03_D100</t>
  </si>
  <si>
    <t>IREN RAGGI_IMPIANTO MECCANICO_Livello P3_ IMPIANTO DI CLIMATIZZAZIONE - DISTRIBUZIONE ARIA_M.17.GRI.03_DIM 300X100</t>
  </si>
  <si>
    <t>IREN RAGGI_IMPIANTO MECCANICO_Livello P3_ IMPIANTO DI CLIMATIZZAZIONE - DISTRIBUZIONE ARIA_M.17.GRI.03_DIM 325X125</t>
  </si>
  <si>
    <t>IREN RAGGI_IMPIANTO MECCANICO_Livello P3_ IMPIANTO DI CLIMATIZZAZIONE - DISTRIBUZIONE ARIA_M.17.GRI.03_DIM 425X125</t>
  </si>
  <si>
    <t>DIM 600x350</t>
  </si>
  <si>
    <t>IREN RAGGI_IMPIANTO MECCANICO_Livello P3_ IMPIANTO DI CLIMATIZZAZIONE - DISTRIBUZIONE ARIA_M.17.GRI.03_DIM 600x350</t>
  </si>
  <si>
    <t>IREN RAGGI_IMPIANTO MECCANICO_Livello P3_ IMPIANTO DI CLIMATIZZAZIONE - DISTRIBUZIONE ARIA_M.17.GRI.03_DIM 800X400</t>
  </si>
  <si>
    <t>IREN RAGGI_IMPIANTO MECCANICO_Livello P3_ IMPIANTO DI CLIMATIZZAZIONE - DISTRIBUZIONE ARIA_M.17.GRI.03_DIM 900X500</t>
  </si>
  <si>
    <t>IREN RAGGI_IMPIANTO MECCANICO_Livello P3_ IMPIANTO DI CLIMATIZZAZIONE - DISTRIBUZIONE ARIA_M.17.GRI.01_DIM 200X100</t>
  </si>
  <si>
    <t>IREN RAGGI_IMPIANTO MECCANICO_Livello P3_ IMPIANTO DI CLIMATIZZAZIONE - DISTRIBUZIONE ARIA_M.17.DIF.04_L1200 3F</t>
  </si>
  <si>
    <t>IREN RAGGI_IMPIANTO MECCANICO_Livello P3_ IMPIANTO DI CLIMATIZZAZIONE - DISTRIBUZIONE ARIA_M.17.DIF.04_L1350 3F</t>
  </si>
  <si>
    <t>IREN RAGGI_IMPIANTO MECCANICO_Livello P3_ IMPIANTO DI CLIMATIZZAZIONE - DISTRIBUZIONE ARIA_M.17.DIF.04_L1700 3F</t>
  </si>
  <si>
    <t>IREN RAGGI_IMPIANTO MECCANICO_Livello P3_ IMPIANTO DI CLIMATIZZAZIONE - DISTRIBUZIONE ARIA_M.17.DIF.04_L1700 4F</t>
  </si>
  <si>
    <t>IREN RAGGI_IMPIANTO MECCANICO_Livello P3_ IMPIANTO DI CLIMATIZZAZIONE - DISTRIBUZIONE ARIA_M.17.REG.03_D100</t>
  </si>
  <si>
    <t>Livello 4</t>
  </si>
  <si>
    <t>IREN RAGGI_IMPIANTO MECCANICO_Livello P4_ IMPIANTO DI CLIMATIZZAZIONE - DISTRIBUZIONE ARIA_M.17.GRI.03_DIM 1000X500</t>
  </si>
  <si>
    <t>IREN RAGGI_IMPIANTO MECCANICO_Livello P4_ IMPIANTO DI CLIMATIZZAZIONE - DISTRIBUZIONE ARIA_M.17.GRI.03_DIM 325X125</t>
  </si>
  <si>
    <t>IREN RAGGI_IMPIANTO MECCANICO_Livello P4_ IMPIANTO DI CLIMATIZZAZIONE - DISTRIBUZIONE ARIA_M.17.GRI.03_DIM 425X125</t>
  </si>
  <si>
    <t>IREN RAGGI_IMPIANTO MECCANICO_Livello P4_ IMPIANTO DI CLIMATIZZAZIONE - DISTRIBUZIONE ARIA_M.17.GRI.03_DIM 800X400</t>
  </si>
  <si>
    <t>IREN RAGGI_IMPIANTO MECCANICO_Livello P4_ IMPIANTO DI CLIMATIZZAZIONE - DISTRIBUZIONE ARIA_M.17.GRI.03_DIM 900X500</t>
  </si>
  <si>
    <t>IREN RAGGI_IMPIANTO MECCANICO_Livello P4_ IMPIANTO DI CLIMATIZZAZIONE - DISTRIBUZIONE ARIA_M.17.GRI.01_DIM 200X100</t>
  </si>
  <si>
    <t>IREN RAGGI_IMPIANTO MECCANICO_Livello P4_ IMPIANTO DI CLIMATIZZAZIONE - DISTRIBUZIONE ARIA_M.17.DIF.04_L1050 2F</t>
  </si>
  <si>
    <t>IREN RAGGI_IMPIANTO MECCANICO_Livello P4_ IMPIANTO DI CLIMATIZZAZIONE - DISTRIBUZIONE ARIA_M.17.DIF.04_L1200 3F</t>
  </si>
  <si>
    <t>IREN RAGGI_IMPIANTO MECCANICO_Livello P4_ IMPIANTO DI CLIMATIZZAZIONE - DISTRIBUZIONE ARIA_M.17.DIF.04_L1350 3F</t>
  </si>
  <si>
    <t>IREN RAGGI_IMPIANTO MECCANICO_Livello P4_ IMPIANTO DI CLIMATIZZAZIONE - DISTRIBUZIONE ARIA_M.17.DIF.04_L1700 3F</t>
  </si>
  <si>
    <t>IREN RAGGI_IMPIANTO MECCANICO_Livello P4_ IMPIANTO DI CLIMATIZZAZIONE - DISTRIBUZIONE ARIA_M.17.DIF.04_L1700 4F</t>
  </si>
  <si>
    <t>IREN RAGGI_IMPIANTO MECCANICO_Livello P4_ IMPIANTO DI CLIMATIZZAZIONE - DISTRIBUZIONE ARIA_M.17.REG.03_D100</t>
  </si>
  <si>
    <t>Livello 5</t>
  </si>
  <si>
    <t>IREN RAGGI_IMPIANTO MECCANICO_Livello P5_ IMPIANTO DI CLIMATIZZAZIONE - DISTRIBUZIONE ARIA_M.17.GRI.03_DIM 1000X500</t>
  </si>
  <si>
    <t>IREN RAGGI_IMPIANTO MECCANICO_Livello P5_ IMPIANTO DI CLIMATIZZAZIONE - DISTRIBUZIONE ARIA_M.17.GRI.03_DIM 325X125</t>
  </si>
  <si>
    <t>IREN RAGGI_IMPIANTO MECCANICO_Livello P5_ IMPIANTO DI CLIMATIZZAZIONE - DISTRIBUZIONE ARIA_M.17.GRI.03_DIM 425X125</t>
  </si>
  <si>
    <t>IREN RAGGI_IMPIANTO MECCANICO_Livello P5_ IMPIANTO DI CLIMATIZZAZIONE - DISTRIBUZIONE ARIA_M.17.GRI.03_DIM 800X400</t>
  </si>
  <si>
    <t>IREN RAGGI_IMPIANTO MECCANICO_Livello P5_ IMPIANTO DI CLIMATIZZAZIONE - DISTRIBUZIONE ARIA_M.17.GRI.03_DIM 900X500</t>
  </si>
  <si>
    <t>IREN RAGGI_IMPIANTO MECCANICO_Livello P5_ IMPIANTO DI CLIMATIZZAZIONE - DISTRIBUZIONE ARIA_M.17.GRI.01_DIM 200X100</t>
  </si>
  <si>
    <t>IREN RAGGI_IMPIANTO MECCANICO_Livello P5_ IMPIANTO DI CLIMATIZZAZIONE - DISTRIBUZIONE ARIA_M.17.DIF.04_L1050 2F</t>
  </si>
  <si>
    <t>IREN RAGGI_IMPIANTO MECCANICO_Livello P5_ IMPIANTO DI CLIMATIZZAZIONE - DISTRIBUZIONE ARIA_M.17.DIF.04_L1200 3F</t>
  </si>
  <si>
    <t>IREN RAGGI_IMPIANTO MECCANICO_Livello P5_ IMPIANTO DI CLIMATIZZAZIONE - DISTRIBUZIONE ARIA_M.17.DIF.04_L1350 3F</t>
  </si>
  <si>
    <t>IREN RAGGI_IMPIANTO MECCANICO_Livello P5_ IMPIANTO DI CLIMATIZZAZIONE - DISTRIBUZIONE ARIA_M.17.DIF.04_L1700 3F</t>
  </si>
  <si>
    <t>IREN RAGGI_IMPIANTO MECCANICO_Livello P5_ IMPIANTO DI CLIMATIZZAZIONE - DISTRIBUZIONE ARIA_M.17.DIF.04_L1700 4F</t>
  </si>
  <si>
    <t>IREN RAGGI_IMPIANTO MECCANICO_Livello P5_ IMPIANTO DI CLIMATIZZAZIONE - DISTRIBUZIONE ARIA_M.17.REG.03_D100</t>
  </si>
  <si>
    <t>Livello 6</t>
  </si>
  <si>
    <t>IREN RAGGI_IMPIANTO MECCANICO_Livello P6_ IMPIANTO DI CLIMATIZZAZIONE - DISTRIBUZIONE ARIA_M.17.GRI.03_DIM 1000X500</t>
  </si>
  <si>
    <t>DIM 1200X600</t>
  </si>
  <si>
    <t>IREN RAGGI_IMPIANTO MECCANICO_Livello P6_ IMPIANTO DI CLIMATIZZAZIONE - DISTRIBUZIONE ARIA_M.17.GRI.03_DIM 1200X600</t>
  </si>
  <si>
    <t>DIM 1300X2100</t>
  </si>
  <si>
    <t>IREN RAGGI_IMPIANTO MECCANICO_Livello P6_ IMPIANTO DI CLIMATIZZAZIONE - DISTRIBUZIONE ARIA_M.17.GRI.03_DIM 1300X2100</t>
  </si>
  <si>
    <t>DIM 1400X400</t>
  </si>
  <si>
    <t>IREN RAGGI_IMPIANTO MECCANICO_Livello P6_ IMPIANTO DI CLIMATIZZAZIONE - DISTRIBUZIONE ARIA_M.17.GRI.03_DIM 1400X400</t>
  </si>
  <si>
    <t>IREN RAGGI_IMPIANTO MECCANICO_Livello P6_ IMPIANTO DI CLIMATIZZAZIONE - DISTRIBUZIONE ARIA_M.17.GRI.03_DIM 600X600</t>
  </si>
  <si>
    <t>IREN RAGGI_IMPIANTO MECCANICO_Livello P6_ IMPIANTO DI CLIMATIZZAZIONE - DISTRIBUZIONE ARIA_M.17.GRI.03_DIM 250X250</t>
  </si>
  <si>
    <t>DIM 2600X500</t>
  </si>
  <si>
    <t>IREN RAGGI_IMPIANTO MECCANICO_Livello P6_ IMPIANTO DI CLIMATIZZAZIONE - DISTRIBUZIONE ARIA_M.17.GRI.03_DIM 2600X500</t>
  </si>
  <si>
    <t>DIM 3500X500</t>
  </si>
  <si>
    <t>IREN RAGGI_IMPIANTO MECCANICO_Livello P6_ IMPIANTO DI CLIMATIZZAZIONE - DISTRIBUZIONE ARIA_M.17.GRI.03_DIM 3500X500</t>
  </si>
  <si>
    <t>DIM 400X300</t>
  </si>
  <si>
    <t>IREN RAGGI_IMPIANTO MECCANICO_Livello P6_ IMPIANTO DI CLIMATIZZAZIONE - DISTRIBUZIONE ARIA_M.17.GRI.03_DIM 400X300</t>
  </si>
  <si>
    <t>IREN RAGGI_IMPIANTO MECCANICO_Livello P6_ IMPIANTO DI CLIMATIZZAZIONE - DISTRIBUZIONE ARIA_M.17.GRI.03_DIM 800X400</t>
  </si>
  <si>
    <t>DIM 800X600</t>
  </si>
  <si>
    <t>IREN RAGGI_IMPIANTO MECCANICO_Livello P6_ IMPIANTO DI CLIMATIZZAZIONE - DISTRIBUZIONE ARIA_M.17.GRI.03_DIM 800X600</t>
  </si>
  <si>
    <t>IREN RAGGI_IMPIANTO MECCANICO_Livello P6_ IMPIANTO DI CLIMATIZZAZIONE - DISTRIBUZIONE ARIA_M.17.GRI.01_DIM 200X100</t>
  </si>
  <si>
    <t>IREN RAGGI_IMPIANTO MECCANICO_Livello P6_ IMPIANTO DI CLIMATIZZAZIONE - DISTRIBUZIONE ARIA_M.17.DIF.04_L1200 3F</t>
  </si>
  <si>
    <t>IREN RAGGI_IMPIANTO MECCANICO_Livello P6_ IMPIANTO DI CLIMATIZZAZIONE - DISTRIBUZIONE ARIA_M.17.DIF.04_L1350 3F</t>
  </si>
  <si>
    <t>L2000</t>
  </si>
  <si>
    <t>IREN RAGGI_IMPIANTO MECCANICO_Livello P6_ IMPIANTO DI CLIMATIZZAZIONE - DISTRIBUZIONE ARIA_M.17.DIF.04_L1500 4F</t>
  </si>
  <si>
    <t>IREN RAGGI_IMPIANTO MECCANICO_Livello P6_ IMPIANTO DI CLIMATIZZAZIONE - DISTRIBUZIONE ARIA_M.17.REG.03_D100</t>
  </si>
  <si>
    <t>IREN RAGGI_IMPIANTO MECCANICO_Livello PI_ IMPIANTO DI CLIMATIZZAZIONE - DISTRIBUZIONE ARIA_M.17.GRI.03_DIM 900X500</t>
  </si>
  <si>
    <t>IREN RAGGI_IMPIANTO MECCANICO_Livello P6_ IMPIANTO DI CLIMATIZZAZIONE - DISTRIBUZIONE ARIA_M.17.GRI.03_DIM 900X500</t>
  </si>
  <si>
    <t>QUANTITA'</t>
  </si>
  <si>
    <t>1000X500</t>
  </si>
  <si>
    <t>IREN RAGGI_IMPIANTO MECCANICO_Livello P6_IMPIANTO DI CLIMATIZZAZIONE - DISTRIBUZIONE ARIA_M.13.DCM.10_1000X500</t>
  </si>
  <si>
    <t>Da computo Prodim</t>
  </si>
  <si>
    <t>Da Revit</t>
  </si>
  <si>
    <t>IREN RAGGI_IMPIANTO MECCANICO_Livello P4_IMPIANTO DI CLIMATIZZAZIONE - DISTRIBUZIONE ARIA_M.13.DCM.10_400X400</t>
  </si>
  <si>
    <t>VERIFICA</t>
  </si>
  <si>
    <t>M.13.DCM.10 (serra)</t>
  </si>
  <si>
    <t>IREN RAGGI_IMPIANTO MECCANICO_Livello P6_ IMPIANTO DI CLIMATIZZAZIONE - DISTRIBUZIONE ARIA_M.17.DIF.04_L2000 3F</t>
  </si>
  <si>
    <t>SOTTOCENTRALE UTA</t>
  </si>
  <si>
    <t>CENTRALE TERMO-FRIGORIFERA</t>
  </si>
  <si>
    <t>M.10.AHU.01</t>
  </si>
  <si>
    <t>M.10.AHU.02</t>
  </si>
  <si>
    <t>M.10.AHU.03</t>
  </si>
  <si>
    <t>M.10.AHU.04</t>
  </si>
  <si>
    <t>M.10.AHU.05</t>
  </si>
  <si>
    <t>M.10.AHU.06</t>
  </si>
  <si>
    <t>IREN RAGGI_IMPIANTO MECCANICO_Livello P1_SOTTOCENTRALE UTA_M.10.AHU.01</t>
  </si>
  <si>
    <t>IREN RAGGI_IMPIANTO MECCANICO_Livello PT_SOTTOCENTRALE UTA_M.10.AHU.01</t>
  </si>
  <si>
    <t>IREN RAGGI_IMPIANTO MECCANICO_Livello P2_SOTTOCENTRALE UTA_M.10.AHU.01</t>
  </si>
  <si>
    <t>IREN RAGGI_IMPIANTO MECCANICO_Livello P3_SOTTOCENTRALE UTA_M.10.AHU.01</t>
  </si>
  <si>
    <t>IREN RAGGI_IMPIANTO MECCANICO_Livello P4_SOTTOCENTRALE UTA_M.10.AHU.01</t>
  </si>
  <si>
    <t>IREN RAGGI_IMPIANTO MECCANICO_Livello P5_SOTTOCENTRALE UTA_M.10.AHU.01</t>
  </si>
  <si>
    <t>IREN RAGGI_IMPIANTO MECCANICO_Livello P6_SOTTOCENTRALE UTA_M.10.AHU.01</t>
  </si>
  <si>
    <t>M.04.CHA.09</t>
  </si>
  <si>
    <t>M.09.DHS.04</t>
  </si>
  <si>
    <t>M.09.WHS.02</t>
  </si>
  <si>
    <t>W1900</t>
  </si>
  <si>
    <t>IREN RAGGI_IMPIANTO MECCANICO_Livello P6_CENTRALE TERMO-FRIGORIFERA_M.04.CHA.09</t>
  </si>
  <si>
    <t>IREN RAGGI_IMPIANTO MECCANICO_Livello P6_CENTRALE TERMO-FRIGORIFERA_M.09.DHS.04</t>
  </si>
  <si>
    <t>IREN RAGGI_IMPIANTO MECCANICO_Livello P6_CENTRALE TERMO-FRIGORIFERA_M.09.WHS.02_W1900</t>
  </si>
  <si>
    <t>M.10.FAN.01</t>
  </si>
  <si>
    <t>IREN RAGGI_IMPIANTO MECCANICO_Livello PT_IMPIANTO DI CLIMATIZZAZIONE - DISTRIBUZIONE ARIA_M.10.FAN.01</t>
  </si>
  <si>
    <t>IREN RAGGI_IMPIANTO MECCANICO_Livello P6_IMPIANTO DI CLIMATIZZAZIONE - DISTRIBUZIONE ARIA_M.10.FAN.01</t>
  </si>
  <si>
    <t>M.16.RAD.02</t>
  </si>
  <si>
    <t>H1000</t>
  </si>
  <si>
    <t>IREN RAGGI_IMPIANTO MECCANICO_Livello PT_IMPIANTO DI CLIMATIZZAZIONE - DISTRIBUZIONE ACQUA_M.16.RAD.02_H1000</t>
  </si>
  <si>
    <t>M.16.AHE.04</t>
  </si>
  <si>
    <t>M.16.FCU_01</t>
  </si>
  <si>
    <t>M.16.RAD_02</t>
  </si>
  <si>
    <t>IREN RAGGI_IMPIANTO MECCANICO_Livello P6_IMPIANTO DI CLIMATIZZAZIONE - DISTRIBUZIONE ACQUA_M.16.RAD.02_H1000</t>
  </si>
  <si>
    <t>IREN RAGGI_IMPIANTO MECCANICO_Livello P6_IMPIANTO DI CLIMATIZZAZIONE - DISTRIBUZIONE ACQUA_M.16.FCU_01</t>
  </si>
  <si>
    <t>M.16.RAD_03</t>
  </si>
  <si>
    <t>IREN RAGGI_IMPIANTO MECCANICO_Livello PT_IMPIANTO DI CLIMATIZZAZIONE - DISTRIBUZIONE ACQUA_M.16.AHE_04</t>
  </si>
  <si>
    <t>IREN RAGGI_IMPIANTO MECCANICO_Livello PT_IMPIANTO DI CLIMATIZZAZIONE - DISTRIBUZIONE ACQUA_M.16.FCU_01</t>
  </si>
  <si>
    <t>IREN RAGGI_IMPIANTO MECCANICO_Livello PI_IMPIANTO DI CLIMATIZZAZIONE - DISTRIBUZIONE ACQUA_M.16.RAD.02_H1000</t>
  </si>
  <si>
    <t>IREN RAGGI_IMPIANTO MECCANICO_Livello P1_IMPIANTO DI CLIMATIZZAZIONE - DISTRIBUZIONE ACQUA_M.16.FCU_01</t>
  </si>
  <si>
    <t>IREN RAGGI_IMPIANTO MECCANICO_Livello P2_IMPIANTO DI CLIMATIZZAZIONE - DISTRIBUZIONE ACQUA_M.16.FCU_01</t>
  </si>
  <si>
    <t>IREN RAGGI_IMPIANTO MECCANICO_Livello P3_IMPIANTO DI CLIMATIZZAZIONE - DISTRIBUZIONE ACQUA_M.16.FCU_01</t>
  </si>
  <si>
    <t>IREN RAGGI_IMPIANTO MECCANICO_Livello P4_IMPIANTO DI CLIMATIZZAZIONE - DISTRIBUZIONE ACQUA_M.16.FCU_01</t>
  </si>
  <si>
    <t>IREN RAGGI_IMPIANTO MECCANICO_Livello P5_IMPIANTO DI CLIMATIZZAZIONE - DISTRIBUZIONE ACQUA_M.16.FCU_01</t>
  </si>
  <si>
    <t>IREN RAGGI_IMPIANTO MECCANICO_Livello P1_IMPIANTO DI CLIMATIZZAZIONE - DISTRIBUZIONE ACQUA_M.16.RAD.02_H1000</t>
  </si>
  <si>
    <t>IREN RAGGI_IMPIANTO MECCANICO_Livello P2_IMPIANTO DI CLIMATIZZAZIONE - DISTRIBUZIONE ACQUA_M.16.RAD.02_H1000</t>
  </si>
  <si>
    <t>IREN RAGGI_IMPIANTO MECCANICO_Livello P3_IMPIANTO DI CLIMATIZZAZIONE - DISTRIBUZIONE ACQUA_M.16.RAD.02_H1000</t>
  </si>
  <si>
    <t>IREN RAGGI_IMPIANTO MECCANICO_Livello P4_IMPIANTO DI CLIMATIZZAZIONE - DISTRIBUZIONE ACQUA_M.16.RAD.02_H1000</t>
  </si>
  <si>
    <t>IREN RAGGI_IMPIANTO MECCANICO_Livello P5_IMPIANTO DI CLIMATIZZAZIONE - DISTRIBUZIONE ACQUA_M.16.RAD.02_H1000</t>
  </si>
  <si>
    <t>IREN RAGGI_IMPIANTO MECCANICO_Livello P1_IMPIANTO DI CLIMATIZZAZIONE - DISTRIBUZIONE ACQUA_M.16.RAD.03</t>
  </si>
  <si>
    <t>IREN RAGGI_IMPIANTO MECCANICO_Livello P2_IMPIANTO DI CLIMATIZZAZIONE - DISTRIBUZIONE ACQUA_M.16.RAD.03</t>
  </si>
  <si>
    <t>IREN RAGGI_IMPIANTO MECCANICO_Livello P3_IMPIANTO DI CLIMATIZZAZIONE - DISTRIBUZIONE ACQUA_M.16.RAD.03</t>
  </si>
  <si>
    <t>IREN RAGGI_IMPIANTO MECCANICO_Livello P4_IMPIANTO DI CLIMATIZZAZIONE - DISTRIBUZIONE ACQUA_M.16.RAD.03</t>
  </si>
  <si>
    <t>IREN RAGGI_IMPIANTO MECCANICO_Livello P5_IMPIANTO DI CLIMATIZZAZIONE - DISTRIBUZIONE ACQUA_M.16.RAD.03</t>
  </si>
  <si>
    <t>IREN RAGGI_IMPIANTO MECCANICO_Livello P6_IMPIANTO DI CLIMATIZZAZIONE - DISTRIBUZIONE ACQUA_M.16.RAD.03</t>
  </si>
  <si>
    <t>M.13.DCM.11</t>
  </si>
  <si>
    <t>D140</t>
  </si>
  <si>
    <t>IREN RAGGI_IMPIANTO MECCANICO_Livello P1_IMPIANTO DI CLIMATIZZAZIONE - DISTRIBUZIONE ARIA_M.13.DCM.11_D200</t>
  </si>
  <si>
    <t>IREN RAGGI_IMPIANTO MECCANICO_Livello PT_IMPIANTO DI CLIMATIZZAZIONE - DISTRIBUZIONE ARIA_M.13.DCM.11_D200</t>
  </si>
  <si>
    <t>IREN RAGGI_IMPIANTO MECCANICO_Livello PI_IMPIANTO DI CLIMATIZZAZIONE - DISTRIBUZIONE ARIA_M.13.DCM.11_D200</t>
  </si>
  <si>
    <t>IREN RAGGI_IMPIANTO MECCANICO_Livello P2_IMPIANTO DI CLIMATIZZAZIONE - DISTRIBUZIONE ARIA_M.13.DCM.11_D200</t>
  </si>
  <si>
    <t>IREN RAGGI_IMPIANTO MECCANICO_Livello P3_IMPIANTO DI CLIMATIZZAZIONE - DISTRIBUZIONE ARIA_M.13.DCM.11_D200</t>
  </si>
  <si>
    <t>IREN RAGGI_IMPIANTO MECCANICO_Livello P4_IMPIANTO DI CLIMATIZZAZIONE - DISTRIBUZIONE ARIA_M.13.DCM.11_D200</t>
  </si>
  <si>
    <t>IREN RAGGI_IMPIANTO MECCANICO_Livello P5_IMPIANTO DI CLIMATIZZAZIONE - DISTRIBUZIONE ARIA_M.13.DCM.11_D200</t>
  </si>
  <si>
    <t>IREN RAGGI_IMPIANTO MECCANICO_Livello P6_IMPIANTO DI CLIMATIZZAZIONE - DISTRIBUZIONE ARIA_M.13.DCM.11_D200</t>
  </si>
  <si>
    <t>IREN RAGGI_IMPIANTO MECCANICO_Livello PT_IMPIANTO DI CLIMATIZZAZIONE - DISTRIBUZIONE ARIA_M.13.DCM.11_D100</t>
  </si>
  <si>
    <t>IREN RAGGI_IMPIANTO MECCANICO_Livello PT_IMPIANTO DI CLIMATIZZAZIONE - DISTRIBUZIONE ARIA_M.13.DCM.11_D125</t>
  </si>
  <si>
    <t>IREN RAGGI_IMPIANTO MECCANICO_Livello PT_IMPIANTO DI CLIMATIZZAZIONE - DISTRIBUZIONE ARIA_M.13.DCM.11_D160</t>
  </si>
  <si>
    <t>IREN RAGGI_IMPIANTO MECCANICO_Livello P1_IMPIANTO DI CLIMATIZZAZIONE - DISTRIBUZIONE ARIA_M.13.DCM.11_D100</t>
  </si>
  <si>
    <t>IREN RAGGI_IMPIANTO MECCANICO_Livello P1_IMPIANTO DI CLIMATIZZAZIONE - DISTRIBUZIONE ARIA_M.13.DCM.11_D125</t>
  </si>
  <si>
    <t>IREN RAGGI_IMPIANTO MECCANICO_Livello P1_IMPIANTO DI CLIMATIZZAZIONE - DISTRIBUZIONE ARIA_M.13.DCM.11_D160</t>
  </si>
  <si>
    <t>IREN RAGGI_IMPIANTO MECCANICO_Livello P2_IMPIANTO DI CLIMATIZZAZIONE - DISTRIBUZIONE ARIA_M.13.DCM.11_D100</t>
  </si>
  <si>
    <t>IREN RAGGI_IMPIANTO MECCANICO_Livello P2_IMPIANTO DI CLIMATIZZAZIONE - DISTRIBUZIONE ARIA_M.13.DCM.11_D125</t>
  </si>
  <si>
    <t>IREN RAGGI_IMPIANTO MECCANICO_Livello P2_IMPIANTO DI CLIMATIZZAZIONE - DISTRIBUZIONE ARIA_M.13.DCM.11_D160</t>
  </si>
  <si>
    <t>IREN RAGGI_IMPIANTO MECCANICO_Livello P3_IMPIANTO DI CLIMATIZZAZIONE - DISTRIBUZIONE ARIA_M.13.DCM.11_D100</t>
  </si>
  <si>
    <t>IREN RAGGI_IMPIANTO MECCANICO_Livello P3_IMPIANTO DI CLIMATIZZAZIONE - DISTRIBUZIONE ARIA_M.13.DCM.11_D125</t>
  </si>
  <si>
    <t>IREN RAGGI_IMPIANTO MECCANICO_Livello P3_IMPIANTO DI CLIMATIZZAZIONE - DISTRIBUZIONE ARIA_M.13.DCM.11_D160</t>
  </si>
  <si>
    <t>IREN RAGGI_IMPIANTO MECCANICO_Livello P4_IMPIANTO DI CLIMATIZZAZIONE - DISTRIBUZIONE ARIA_M.13.DCM.11_D100</t>
  </si>
  <si>
    <t>IREN RAGGI_IMPIANTO MECCANICO_Livello P4_IMPIANTO DI CLIMATIZZAZIONE - DISTRIBUZIONE ARIA_M.13.DCM.11_D125</t>
  </si>
  <si>
    <t>IREN RAGGI_IMPIANTO MECCANICO_Livello P4_IMPIANTO DI CLIMATIZZAZIONE - DISTRIBUZIONE ARIA_M.13.DCM.11_D140</t>
  </si>
  <si>
    <t>IREN RAGGI_IMPIANTO MECCANICO_Livello P4_IMPIANTO DI CLIMATIZZAZIONE - DISTRIBUZIONE ARIA_M.13.DCM.11_D160</t>
  </si>
  <si>
    <t>IREN RAGGI_IMPIANTO MECCANICO_Livello P5_IMPIANTO DI CLIMATIZZAZIONE - DISTRIBUZIONE ARIA_M.13.DCM.11_D100</t>
  </si>
  <si>
    <t>IREN RAGGI_IMPIANTO MECCANICO_Livello P5_IMPIANTO DI CLIMATIZZAZIONE - DISTRIBUZIONE ARIA_M.13.DCM.11_D125</t>
  </si>
  <si>
    <t>IREN RAGGI_IMPIANTO MECCANICO_Livello P5_IMPIANTO DI CLIMATIZZAZIONE - DISTRIBUZIONE ARIA_M.13.DCM.11_D160</t>
  </si>
  <si>
    <t>IREN RAGGI_IMPIANTO MECCANICO_Livello P5_IMPIANTO DI CLIMATIZZAZIONE - DISTRIBUZIONE ARIA_M.13.DCM.11_D250</t>
  </si>
  <si>
    <t>IREN RAGGI_IMPIANTO MECCANICO_Livello P6_IMPIANTO DI CLIMATIZZAZIONE - DISTRIBUZIONE ARIA_M.13.DCM.11_D100</t>
  </si>
  <si>
    <t>IREN RAGGI_IMPIANTO MECCANICO_Livello P6_IMPIANTO DI CLIMATIZZAZIONE - DISTRIBUZIONE ARIA_M.13.DCM.11_D160</t>
  </si>
  <si>
    <t>OK</t>
  </si>
  <si>
    <t>DIM 3500X1500</t>
  </si>
  <si>
    <t>IREN RAGGI_IMPIANTO MECCANICO_Livello PT_ IMPIANTO DI CLIMATIZZAZIONE - DISTRIBUZIONE ARIA_M.17.GRI.03_DIM 3500X1500</t>
  </si>
  <si>
    <t>DIM 300X150</t>
  </si>
  <si>
    <t>IREN RAGGI_IMPIANTO MECCANICO_Livello P1_ IMPIANTO DI CLIMATIZZAZIONE - DISTRIBUZIONE ARIA_M.17.GRI.03_DIM 300X150</t>
  </si>
  <si>
    <t>IREN RAGGI_IMPIANTO MECCANICO_Livello P2_ IMPIANTO DI CLIMATIZZAZIONE - DISTRIBUZIONE ARIA_M.17.GRI.03_DIM 200X100</t>
  </si>
  <si>
    <t>IREN RAGGI_IMPIANTO MECCANICO_Livello P3_ IMPIANTO DI CLIMATIZZAZIONE - DISTRIBUZIONE ARIA_M.17.GRI.03_DIM 300X150</t>
  </si>
  <si>
    <t>DIM 400X150</t>
  </si>
  <si>
    <t>IREN RAGGI_IMPIANTO MECCANICO_Livello P3_ IMPIANTO DI CLIMATIZZAZIONE - DISTRIBUZIONE ARIA_M.17.GRI.03_DIM 400X150</t>
  </si>
  <si>
    <t>IREN RAGGI_IMPIANTO MECCANICO_Livello P4_ IMPIANTO DI CLIMATIZZAZIONE - DISTRIBUZIONE ARIA_M.17.GRI.03_DIM 300X100</t>
  </si>
  <si>
    <t>DIM 300X200</t>
  </si>
  <si>
    <t>IREN RAGGI_IMPIANTO MECCANICO_Livello P4_ IMPIANTO DI CLIMATIZZAZIONE - DISTRIBUZIONE ARIA_M.17.GRI.03_DIM 300X200</t>
  </si>
  <si>
    <t>IREN RAGGI_IMPIANTO MECCANICO_Livello P4_ IMPIANTO DI CLIMATIZZAZIONE - DISTRIBUZIONE ARIA_M.17.GRI.03_DIM 400X150</t>
  </si>
  <si>
    <t>IREN RAGGI_IMPIANTO MECCANICO_Livello P5_ IMPIANTO DI CLIMATIZZAZIONE - DISTRIBUZIONE ARIA_M.17.GRI.03_DIM 300X100</t>
  </si>
  <si>
    <t>IREN RAGGI_IMPIANTO MECCANICO_Livello P5_ IMPIANTO DI CLIMATIZZAZIONE - DISTRIBUZIONE ARIA_M.17.GRI.03_DIM 200X100</t>
  </si>
  <si>
    <t>IREN RAGGI_IMPIANTO MECCANICO_Livello P5_ IMPIANTO DI CLIMATIZZAZIONE - DISTRIBUZIONE ARIA_M.17.GRI.03_DIM 300X150</t>
  </si>
  <si>
    <t>IREN RAGGI_IMPIANTO MECCANICO_Livello P5_ IMPIANTO DI CLIMATIZZAZIONE - DISTRIBUZIONE ARIA_M.17.GRI.03_DIM 400X150</t>
  </si>
  <si>
    <t>DIM 500X200</t>
  </si>
  <si>
    <t>IREN RAGGI_IMPIANTO MECCANICO_Livello P6_ IMPIANTO DI CLIMATIZZAZIONE - DISTRIBUZIONE ARIA_M.17.GRI.03_DIM 500X200</t>
  </si>
  <si>
    <t>IREN RAGGI_IMPIANTO MECCANICO_Livello P2_ IMPIANTO DI CLIMATIZZAZIONE - DISTRIBUZIONE ARIA_M.17.GRI.03_DIM 300X100</t>
  </si>
  <si>
    <t>IREN RAGGI_IMPIANTO MECCANICO_Livello P2_ IMPIANTO DI CLIMATIZZAZIONE - DISTRIBUZIONE ARIA_M.17.GRI.03_DIM 300X150</t>
  </si>
  <si>
    <t>L1000 DIM 300X200</t>
  </si>
  <si>
    <t>IREN RAGGI_IMPIANTO MECCANICO_Livello PT_IMPIANTO DI CLIMATIZZAZIONE - DISTRIBUZIONE ARIA_M.13.DCM.13_L1000 DIM 300X200</t>
  </si>
  <si>
    <t>L1000 DIM 750X500</t>
  </si>
  <si>
    <t>IREN RAGGI_IMPIANTO MECCANICO_Livello PT_IMPIANTO DI CLIMATIZZAZIONE - DISTRIBUZIONE ARIA_M.13.DCM.13_L1000 DIM 750X500</t>
  </si>
  <si>
    <t>L1000 DIM 800X500</t>
  </si>
  <si>
    <t>IREN RAGGI_IMPIANTO MECCANICO_Livello PT_IMPIANTO DI CLIMATIZZAZIONE - DISTRIBUZIONE ARIA_M.13.DCM.13_L1000 DIM 800X500</t>
  </si>
  <si>
    <t>IREN RAGGI_IMPIANTO MECCANICO_Livello P1_IMPIANTO DI CLIMATIZZAZIONE - DISTRIBUZIONE ARIA_M.13.DCM.07_250X200</t>
  </si>
  <si>
    <t>IREN RAGGI_IMPIANTO MECCANICO_Livello P1_IMPIANTO DI CLIMATIZZAZIONE - DISTRIBUZIONE ARIA_M.13.DCM.07_400X300</t>
  </si>
  <si>
    <t>IREN RAGGI_IMPIANTO MECCANICO_Livello P1_IMPIANTO DI CLIMATIZZAZIONE - DISTRIBUZIONE ARIA_M.13.DCM.10_400X200</t>
  </si>
  <si>
    <t>IREN RAGGI_IMPIANTO MECCANICO_Livello P1_IMPIANTO DI CLIMATIZZAZIONE - DISTRIBUZIONE ARIA_M.13.DCM.10_400X250</t>
  </si>
  <si>
    <t>750X500</t>
  </si>
  <si>
    <t>IREN RAGGI_IMPIANTO MECCANICO_Livello P1_IMPIANTO DI CLIMATIZZAZIONE - DISTRIBUZIONE ARIA_M.13.DCM.10_750X500</t>
  </si>
  <si>
    <t>L1000 DIM 400X300</t>
  </si>
  <si>
    <t>IREN RAGGI_IMPIANTO MECCANICO_Livello P1_IMPIANTO DI CLIMATIZZAZIONE - DISTRIBUZIONE ARIA_M.13.DCM.13_L1000 DIM 400X300</t>
  </si>
  <si>
    <t>L1500 DIM 1000X700</t>
  </si>
  <si>
    <t>IREN RAGGI_IMPIANTO MECCANICO_Livello P1_IMPIANTO DI CLIMATIZZAZIONE - DISTRIBUZIONE ARIA_M.13.DCM.13_L1500 DIM 1000X700</t>
  </si>
  <si>
    <t>L1000 DIM 600X500</t>
  </si>
  <si>
    <t>IREN RAGGI_IMPIANTO MECCANICO_Livello P2_IMPIANTO DI CLIMATIZZAZIONE - DISTRIBUZIONE ARIA_M.13.DCM.13_L1000 DIM 600X500</t>
  </si>
  <si>
    <t>IREN RAGGI_IMPIANTO MECCANICO_Livello P2_IMPIANTO DI CLIMATIZZAZIONE - DISTRIBUZIONE ARIA_M.13.DCM.13_L1000 DIM 800X500</t>
  </si>
  <si>
    <t>L1500 DIM 600X600</t>
  </si>
  <si>
    <t>IREN RAGGI_IMPIANTO MECCANICO_Livello P2_IMPIANTO DI CLIMATIZZAZIONE - DISTRIBUZIONE ARIA_M.13.DCM.13_L1500 DIM 600X600</t>
  </si>
  <si>
    <t>L1500 DIM 1325X500</t>
  </si>
  <si>
    <t>IREN RAGGI_IMPIANTO MECCANICO_Livello P2_IMPIANTO DI CLIMATIZZAZIONE - DISTRIBUZIONE ARIA_M.13.DCM.13_L1500 DIM 1325X500</t>
  </si>
  <si>
    <t>IREN RAGGI_IMPIANTO MECCANICO_Livello P3_IMPIANTO DI CLIMATIZZAZIONE - DISTRIBUZIONE ARIA_M.13.DCM.10_400X400</t>
  </si>
  <si>
    <t>IREN RAGGI_IMPIANTO MECCANICO_Livello P3_IMPIANTO DI CLIMATIZZAZIONE - DISTRIBUZIONE ARIA_M.13.DCM.13_L1000 DIM 800X500</t>
  </si>
  <si>
    <t>IREN RAGGI_IMPIANTO MECCANICO_Livello P3_IMPIANTO DI CLIMATIZZAZIONE - DISTRIBUZIONE ARIA_M.13.DCM.13_L1500 DIM 600X600</t>
  </si>
  <si>
    <t>L1500 DIM 1000X600</t>
  </si>
  <si>
    <t>IREN RAGGI_IMPIANTO MECCANICO_Livello P3_IMPIANTO DI CLIMATIZZAZIONE - DISTRIBUZIONE ARIA_M.13.DCM.13_L1500 DIM 1000X600</t>
  </si>
  <si>
    <t>L1500 DIM 700X500</t>
  </si>
  <si>
    <t>IREN RAGGI_IMPIANTO MECCANICO_Livello P3_IMPIANTO DI CLIMATIZZAZIONE - DISTRIBUZIONE ARIA_M.13.DCM.13_L1500 DIM 700X500</t>
  </si>
  <si>
    <t>IREN RAGGI_IMPIANTO MECCANICO_Livello P4_IMPIANTO DI CLIMATIZZAZIONE - DISTRIBUZIONE ARIA_M.13.DCM.13_L1500 DIM 600X600</t>
  </si>
  <si>
    <t>IREN RAGGI_IMPIANTO MECCANICO_Livello P4_IMPIANTO DI CLIMATIZZAZIONE - DISTRIBUZIONE ARIA_M.13.DCM.13_L1000 DIM 800X500</t>
  </si>
  <si>
    <t>L1500 DIM 1430X600</t>
  </si>
  <si>
    <t>IREN RAGGI_IMPIANTO MECCANICO_Livello P4_IMPIANTO DI CLIMATIZZAZIONE - DISTRIBUZIONE ARIA_M.13.DCM.13_L1500 DIM 1430X600</t>
  </si>
  <si>
    <t>IREN RAGGI_IMPIANTO MECCANICO_Livello P5_IMPIANTO DI CLIMATIZZAZIONE - DISTRIBUZIONE ARIA_M.13.DCM.13_L1500 DIM 1430X600</t>
  </si>
  <si>
    <t>IREN RAGGI_IMPIANTO MECCANICO_Livello P5_IMPIANTO DI CLIMATIZZAZIONE - DISTRIBUZIONE ARIA_M.13.DCM.13_L1000 DIM 800X500</t>
  </si>
  <si>
    <t>L1000 DIM 700X500</t>
  </si>
  <si>
    <t>IREN RAGGI_IMPIANTO MECCANICO_Livello P5_IMPIANTO DI CLIMATIZZAZIONE - DISTRIBUZIONE ARIA_M.13.DCM.13_L1000 DIM 700X500</t>
  </si>
  <si>
    <t>IREN RAGGI_IMPIANTO MECCANICO_Livello P6_IMPIANTO DI CLIMATIZZAZIONE - DISTRIBUZIONE ARIA_M.13.DCM.10_900X500</t>
  </si>
  <si>
    <t>L1200 DIM 800X500</t>
  </si>
  <si>
    <t>IREN RAGGI_IMPIANTO MECCANICO_Livello P6_IMPIANTO DI CLIMATIZZAZIONE - DISTRIBUZIONE ARIA_M.13.DCM.13_L1200 DIM 800X500</t>
  </si>
  <si>
    <t>IMPIANTO IDRAULICO</t>
  </si>
  <si>
    <t>IMPIANTO IDROSANITARIO - ADDUZIONE E SCARICHI</t>
  </si>
  <si>
    <t>M.11.PLP.09</t>
  </si>
  <si>
    <t>D32</t>
  </si>
  <si>
    <t>D25</t>
  </si>
  <si>
    <t>IREN RAGGI_IMPIANTO IDRAULICO_Livello P1_IMPIANTO IDROSANITARIO - ADDUZIONE E SCARICHI_M.11.PLP.09_D32</t>
  </si>
  <si>
    <t>IREN RAGGI_IMPIANTO IDRAULICO_Livello PT_IMPIANTO IDROSANITARIO - ADDUZIONE E SCARICHI_M.11.PLP.09_D32</t>
  </si>
  <si>
    <t>IREN RAGGI_IMPIANTO IDRAULICO_Livello PT_IMPIANTO IDROSANITARIO - ADDUZIONE E SCARICHI_M.11.PLP.09_D125</t>
  </si>
  <si>
    <t>IREN RAGGI_IMPIANTO IDRAULICO_Livello P2_IMPIANTO IDROSANITARIO - ADDUZIONE E SCARICHI_M.11.PLP.09_D32</t>
  </si>
  <si>
    <t>IREN RAGGI_IMPIANTO IDRAULICO_Livello P3_IMPIANTO IDROSANITARIO - ADDUZIONE E SCARICHI_M.11.PLP.09_D32</t>
  </si>
  <si>
    <t>IREN RAGGI_IMPIANTO IDRAULICO_Livello P4_IMPIANTO IDROSANITARIO - ADDUZIONE E SCARICHI_M.11.PLP.09_D32</t>
  </si>
  <si>
    <t>IREN RAGGI_IMPIANTO IDRAULICO_Livello P5_IMPIANTO IDROSANITARIO - ADDUZIONE E SCARICHI_M.11.PLP.09_D32</t>
  </si>
  <si>
    <t>IREN RAGGI_IMPIANTO IDRAULICO_Livello P6_IMPIANTO IDROSANITARIO - ADDUZIONE E SCARICHI_M.11.PLP.09_D32</t>
  </si>
  <si>
    <t>IREN RAGGI_IMPIANTO IDRAULICO_Livello P6_IMPIANTO IDROSANITARIO - ADDUZIONE E SCARICHI_M.11.PLP.09_D25</t>
  </si>
  <si>
    <t>M.11.HYP.01</t>
  </si>
  <si>
    <t>D15</t>
  </si>
  <si>
    <t>D20</t>
  </si>
  <si>
    <t>IREN RAGGI_IMPIANTO MECCANICO_Livello PI_IMPIANTO DI CLIMATIZZAZIONE - DISTRIBUZIONE ACQUA_M.11.HYP.01_D125</t>
  </si>
  <si>
    <t>IREN RAGGI_IMPIANTO MECCANICO_Livello PI_IMPIANTO DI CLIMATIZZAZIONE - DISTRIBUZIONE ACQUA_M.11.HYP.01_D15</t>
  </si>
  <si>
    <t>IREN RAGGI_IMPIANTO MECCANICO_Livello PI_IMPIANTO DI CLIMATIZZAZIONE - DISTRIBUZIONE ACQUA_M.11.HYP.01_D20</t>
  </si>
  <si>
    <t>IREN RAGGI_IMPIANTO MECCANICO_Livello PI_IMPIANTO DI CLIMATIZZAZIONE - DISTRIBUZIONE ACQUA_M.11.HYP.01_D25</t>
  </si>
  <si>
    <t>IREN RAGGI_IMPIANTO MECCANICO_Livello PI_IMPIANTO DI CLIMATIZZAZIONE - DISTRIBUZIONE ACQUA_M.11.HYP.01_D32</t>
  </si>
  <si>
    <t>IREN RAGGI_IMPIANTO MECCANICO_Livello PT_IMPIANTO DI CLIMATIZZAZIONE - DISTRIBUZIONE ACQUA_M.11.HYP.01_D125</t>
  </si>
  <si>
    <t>D40</t>
  </si>
  <si>
    <t>D50</t>
  </si>
  <si>
    <t>D65</t>
  </si>
  <si>
    <t>D80</t>
  </si>
  <si>
    <t>IREN RAGGI_IMPIANTO MECCANICO_Livello PT_IMPIANTO DI CLIMATIZZAZIONE - DISTRIBUZIONE ACQUA_M.11.HYP.01_D100</t>
  </si>
  <si>
    <t>IREN RAGGI_IMPIANTO MECCANICO_Livello PT_IMPIANTO DI CLIMATIZZAZIONE - DISTRIBUZIONE ACQUA_M.11.HYP.01_D15</t>
  </si>
  <si>
    <t>IREN RAGGI_IMPIANTO MECCANICO_Livello PT_IMPIANTO DI CLIMATIZZAZIONE - DISTRIBUZIONE ACQUA_M.11.HYP.01_D20</t>
  </si>
  <si>
    <t>IREN RAGGI_IMPIANTO MECCANICO_Livello PT_IMPIANTO DI CLIMATIZZAZIONE - DISTRIBUZIONE ACQUA_M.11.HYP.01_D25</t>
  </si>
  <si>
    <t>IREN RAGGI_IMPIANTO MECCANICO_Livello PT_IMPIANTO DI CLIMATIZZAZIONE - DISTRIBUZIONE ACQUA_M.11.HYP.01_D32</t>
  </si>
  <si>
    <t>IREN RAGGI_IMPIANTO MECCANICO_Livello PT_IMPIANTO DI CLIMATIZZAZIONE - DISTRIBUZIONE ACQUA_M.11.HYP.01_D40</t>
  </si>
  <si>
    <t>IREN RAGGI_IMPIANTO MECCANICO_Livello PT_IMPIANTO DI CLIMATIZZAZIONE - DISTRIBUZIONE ACQUA_M.11.HYP.01_D50</t>
  </si>
  <si>
    <t>IREN RAGGI_IMPIANTO MECCANICO_Livello PT_IMPIANTO DI CLIMATIZZAZIONE - DISTRIBUZIONE ACQUA_M.11.HYP.01_D65</t>
  </si>
  <si>
    <t>IREN RAGGI_IMPIANTO MECCANICO_Livello PT_IMPIANTO DI CLIMATIZZAZIONE - DISTRIBUZIONE ACQUA_M.11.HYP.01_D80</t>
  </si>
  <si>
    <t>M.11.HYP.01.Z</t>
  </si>
  <si>
    <t>IREN RAGGI_IMPIANTO MECCANICO_Livello P1_IMPIANTO DI CLIMATIZZAZIONE - DISTRIBUZIONE ACQUA_M.11.HYP.01_D100</t>
  </si>
  <si>
    <t>IREN RAGGI_IMPIANTO MECCANICO_Livello P1_IMPIANTO DI CLIMATIZZAZIONE - DISTRIBUZIONE ACQUA_M.11.HYP.01.Z_D32</t>
  </si>
  <si>
    <t>IREN RAGGI_IMPIANTO MECCANICO_Livello P1_IMPIANTO DI CLIMATIZZAZIONE - DISTRIBUZIONE ACQUA_M.11.HYP.01.Z_D65</t>
  </si>
  <si>
    <t>IREN RAGGI_IMPIANTO MECCANICO_Livello P1_IMPIANTO DI CLIMATIZZAZIONE - DISTRIBUZIONE ACQUA_M.11.HYP.01_D15</t>
  </si>
  <si>
    <t>IREN RAGGI_IMPIANTO MECCANICO_Livello P1_IMPIANTO DI CLIMATIZZAZIONE - DISTRIBUZIONE ACQUA_M.11.HYP.01_D20</t>
  </si>
  <si>
    <t>IREN RAGGI_IMPIANTO MECCANICO_Livello P1_IMPIANTO DI CLIMATIZZAZIONE - DISTRIBUZIONE ACQUA_M.11.HYP.01_D25</t>
  </si>
  <si>
    <t>IREN RAGGI_IMPIANTO MECCANICO_Livello P1_IMPIANTO DI CLIMATIZZAZIONE - DISTRIBUZIONE ACQUA_M.11.HYP.01_D32</t>
  </si>
  <si>
    <t>IREN RAGGI_IMPIANTO MECCANICO_Livello P1_IMPIANTO DI CLIMATIZZAZIONE - DISTRIBUZIONE ACQUA_M.11.HYP.01_D40</t>
  </si>
  <si>
    <t>IREN RAGGI_IMPIANTO MECCANICO_Livello P1_IMPIANTO DI CLIMATIZZAZIONE - DISTRIBUZIONE ACQUA_M.11.HYP.01_D50</t>
  </si>
  <si>
    <t>IREN RAGGI_IMPIANTO MECCANICO_Livello P1_IMPIANTO DI CLIMATIZZAZIONE - DISTRIBUZIONE ACQUA_M.11.HYP.01_D65</t>
  </si>
  <si>
    <t>IREN RAGGI_IMPIANTO MECCANICO_Livello P1_IMPIANTO DI CLIMATIZZAZIONE - DISTRIBUZIONE ACQUA_M.11.HYP.01_D80</t>
  </si>
  <si>
    <t>D10</t>
  </si>
  <si>
    <t>IREN RAGGI_IMPIANTO MECCANICO_Livello P2_IMPIANTO DI CLIMATIZZAZIONE - DISTRIBUZIONE ACQUA_M.11.HYP.01_D10</t>
  </si>
  <si>
    <t>IREN RAGGI_IMPIANTO MECCANICO_Livello P2_IMPIANTO DI CLIMATIZZAZIONE - DISTRIBUZIONE ACQUA_M.11.HYP.01_D15</t>
  </si>
  <si>
    <t>IREN RAGGI_IMPIANTO MECCANICO_Livello P2_IMPIANTO DI CLIMATIZZAZIONE - DISTRIBUZIONE ACQUA_M.11.HYP.01_D20</t>
  </si>
  <si>
    <t>IREN RAGGI_IMPIANTO MECCANICO_Livello P2_IMPIANTO DI CLIMATIZZAZIONE - DISTRIBUZIONE ACQUA_M.11.HYP.01_D25</t>
  </si>
  <si>
    <t>IREN RAGGI_IMPIANTO MECCANICO_Livello P2_IMPIANTO DI CLIMATIZZAZIONE - DISTRIBUZIONE ACQUA_M.11.HYP.01_D32</t>
  </si>
  <si>
    <t>IREN RAGGI_IMPIANTO MECCANICO_Livello P2_IMPIANTO DI CLIMATIZZAZIONE - DISTRIBUZIONE ACQUA_M.11.HYP.01_D40</t>
  </si>
  <si>
    <t>IREN RAGGI_IMPIANTO MECCANICO_Livello P2_IMPIANTO DI CLIMATIZZAZIONE - DISTRIBUZIONE ACQUA_M.11.HYP.01_D50</t>
  </si>
  <si>
    <t>IREN RAGGI_IMPIANTO MECCANICO_Livello P2_IMPIANTO DI CLIMATIZZAZIONE - DISTRIBUZIONE ACQUA_M.11.HYP.01_D65</t>
  </si>
  <si>
    <t>IREN RAGGI_IMPIANTO MECCANICO_Livello P3_IMPIANTO DI CLIMATIZZAZIONE - DISTRIBUZIONE ACQUA_M.11.HYP.01_D10</t>
  </si>
  <si>
    <t>IREN RAGGI_IMPIANTO MECCANICO_Livello P3_IMPIANTO DI CLIMATIZZAZIONE - DISTRIBUZIONE ACQUA_M.11.HYP.01_D15</t>
  </si>
  <si>
    <t>IREN RAGGI_IMPIANTO MECCANICO_Livello P3_IMPIANTO DI CLIMATIZZAZIONE - DISTRIBUZIONE ACQUA_M.11.HYP.01_D20</t>
  </si>
  <si>
    <t>IREN RAGGI_IMPIANTO MECCANICO_Livello P3_IMPIANTO DI CLIMATIZZAZIONE - DISTRIBUZIONE ACQUA_M.11.HYP.01_D25</t>
  </si>
  <si>
    <t>IREN RAGGI_IMPIANTO MECCANICO_Livello P3_IMPIANTO DI CLIMATIZZAZIONE - DISTRIBUZIONE ACQUA_M.11.HYP.01_D32</t>
  </si>
  <si>
    <t>IREN RAGGI_IMPIANTO MECCANICO_Livello P3_IMPIANTO DI CLIMATIZZAZIONE - DISTRIBUZIONE ACQUA_M.11.HYP.01_D40</t>
  </si>
  <si>
    <t>IREN RAGGI_IMPIANTO MECCANICO_Livello P3_IMPIANTO DI CLIMATIZZAZIONE - DISTRIBUZIONE ACQUA_M.11.HYP.01_D50</t>
  </si>
  <si>
    <t>IREN RAGGI_IMPIANTO MECCANICO_Livello P3_IMPIANTO DI CLIMATIZZAZIONE - DISTRIBUZIONE ACQUA_M.11.HYP.01_D65</t>
  </si>
  <si>
    <t>IREN RAGGI_IMPIANTO MECCANICO_Livello P3_IMPIANTO DI CLIMATIZZAZIONE - DISTRIBUZIONE ACQUA_M.11.HYP.01_D80</t>
  </si>
  <si>
    <t>IREN RAGGI_IMPIANTO MECCANICO_Livello P4_IMPIANTO DI CLIMATIZZAZIONE - DISTRIBUZIONE ACQUA_M.11.HYP.01_D10</t>
  </si>
  <si>
    <t>IREN RAGGI_IMPIANTO MECCANICO_Livello P4_IMPIANTO DI CLIMATIZZAZIONE - DISTRIBUZIONE ACQUA_M.11.HYP.01_D15</t>
  </si>
  <si>
    <t>IREN RAGGI_IMPIANTO MECCANICO_Livello P4_IMPIANTO DI CLIMATIZZAZIONE - DISTRIBUZIONE ACQUA_M.11.HYP.01_D20</t>
  </si>
  <si>
    <t>IREN RAGGI_IMPIANTO MECCANICO_Livello P4_IMPIANTO DI CLIMATIZZAZIONE - DISTRIBUZIONE ACQUA_M.11.HYP.01_D25</t>
  </si>
  <si>
    <t>IREN RAGGI_IMPIANTO MECCANICO_Livello P4_IMPIANTO DI CLIMATIZZAZIONE - DISTRIBUZIONE ACQUA_M.11.HYP.01_D32</t>
  </si>
  <si>
    <t>IREN RAGGI_IMPIANTO MECCANICO_Livello P4_IMPIANTO DI CLIMATIZZAZIONE - DISTRIBUZIONE ACQUA_M.11.HYP.01_D40</t>
  </si>
  <si>
    <t>IREN RAGGI_IMPIANTO MECCANICO_Livello P4_IMPIANTO DI CLIMATIZZAZIONE - DISTRIBUZIONE ACQUA_M.11.HYP.01_D50</t>
  </si>
  <si>
    <t>IREN RAGGI_IMPIANTO MECCANICO_Livello P4_IMPIANTO DI CLIMATIZZAZIONE - DISTRIBUZIONE ACQUA_M.11.HYP.01_D65</t>
  </si>
  <si>
    <t>IREN RAGGI_IMPIANTO MECCANICO_Livello P5_IMPIANTO DI CLIMATIZZAZIONE - DISTRIBUZIONE ACQUA_M.11.HYP.01_D10</t>
  </si>
  <si>
    <t>IREN RAGGI_IMPIANTO MECCANICO_Livello P5_IMPIANTO DI CLIMATIZZAZIONE - DISTRIBUZIONE ACQUA_M.11.HYP.01_D15</t>
  </si>
  <si>
    <t>IREN RAGGI_IMPIANTO MECCANICO_Livello P5_IMPIANTO DI CLIMATIZZAZIONE - DISTRIBUZIONE ACQUA_M.11.HYP.01_D20</t>
  </si>
  <si>
    <t>IREN RAGGI_IMPIANTO MECCANICO_Livello P5_IMPIANTO DI CLIMATIZZAZIONE - DISTRIBUZIONE ACQUA_M.11.HYP.01_D25</t>
  </si>
  <si>
    <t>IREN RAGGI_IMPIANTO MECCANICO_Livello P5_IMPIANTO DI CLIMATIZZAZIONE - DISTRIBUZIONE ACQUA_M.11.HYP.01_D32</t>
  </si>
  <si>
    <t>IREN RAGGI_IMPIANTO MECCANICO_Livello P5_IMPIANTO DI CLIMATIZZAZIONE - DISTRIBUZIONE ACQUA_M.11.HYP.01_D40</t>
  </si>
  <si>
    <t>IREN RAGGI_IMPIANTO MECCANICO_Livello P5_IMPIANTO DI CLIMATIZZAZIONE - DISTRIBUZIONE ACQUA_M.11.HYP.01_D50</t>
  </si>
  <si>
    <t>IREN RAGGI_IMPIANTO MECCANICO_Livello P5_IMPIANTO DI CLIMATIZZAZIONE - DISTRIBUZIONE ACQUA_M.11.HYP.01_D65</t>
  </si>
  <si>
    <t>IREN RAGGI_IMPIANTO MECCANICO_Livello P6_IMPIANTO DI CLIMATIZZAZIONE - DISTRIBUZIONE ACQUA_M.11.HYP.01.Z_D65</t>
  </si>
  <si>
    <t>D150</t>
  </si>
  <si>
    <t>D300</t>
  </si>
  <si>
    <t>D90</t>
  </si>
  <si>
    <t>IREN RAGGI_IMPIANTO MECCANICO_Livello P6_IMPIANTO DI CLIMATIZZAZIONE - DISTRIBUZIONE ACQUA_M.11.HYP.01_D100</t>
  </si>
  <si>
    <t>IREN RAGGI_IMPIANTO MECCANICO_Livello P6_IMPIANTO DI CLIMATIZZAZIONE - DISTRIBUZIONE ACQUA_M.11.HYP.01_D125</t>
  </si>
  <si>
    <t>IREN RAGGI_IMPIANTO MECCANICO_Livello P6_IMPIANTO DI CLIMATIZZAZIONE - DISTRIBUZIONE ACQUA_M.11.HYP.01_D15</t>
  </si>
  <si>
    <t>IREN RAGGI_IMPIANTO MECCANICO_Livello P6_IMPIANTO DI CLIMATIZZAZIONE - DISTRIBUZIONE ACQUA_M.11.HYP.01_D150</t>
  </si>
  <si>
    <t>IREN RAGGI_IMPIANTO MECCANICO_Livello P6_IMPIANTO DI CLIMATIZZAZIONE - DISTRIBUZIONE ACQUA_M.11.HYP.01_D20</t>
  </si>
  <si>
    <t>IREN RAGGI_IMPIANTO MECCANICO_Livello P6_IMPIANTO DI CLIMATIZZAZIONE - DISTRIBUZIONE ACQUA_M.11.HYP.01_D200</t>
  </si>
  <si>
    <t>IREN RAGGI_IMPIANTO MECCANICO_Livello P6_IMPIANTO DI CLIMATIZZAZIONE - DISTRIBUZIONE ACQUA_M.11.HYP.01_D25</t>
  </si>
  <si>
    <t>IREN RAGGI_IMPIANTO MECCANICO_Livello P6_IMPIANTO DI CLIMATIZZAZIONE - DISTRIBUZIONE ACQUA_M.11.HYP.01_D250</t>
  </si>
  <si>
    <t>IREN RAGGI_IMPIANTO MECCANICO_Livello P6_IMPIANTO DI CLIMATIZZAZIONE - DISTRIBUZIONE ACQUA_M.11.HYP.01_D300</t>
  </si>
  <si>
    <t>IREN RAGGI_IMPIANTO MECCANICO_Livello P6_IMPIANTO DI CLIMATIZZAZIONE - DISTRIBUZIONE ACQUA_M.11.HYP.01_D32</t>
  </si>
  <si>
    <t>IREN RAGGI_IMPIANTO MECCANICO_Livello P6_IMPIANTO DI CLIMATIZZAZIONE - DISTRIBUZIONE ACQUA_M.11.HYP.01_D40</t>
  </si>
  <si>
    <t>IREN RAGGI_IMPIANTO MECCANICO_Livello P6_IMPIANTO DI CLIMATIZZAZIONE - DISTRIBUZIONE ACQUA_M.11.HYP.01_D50</t>
  </si>
  <si>
    <t>IREN RAGGI_IMPIANTO MECCANICO_Livello P6_IMPIANTO DI CLIMATIZZAZIONE - DISTRIBUZIONE ACQUA_M.11.HYP.01_D65</t>
  </si>
  <si>
    <t>IREN RAGGI_IMPIANTO MECCANICO_Livello P6_IMPIANTO DI CLIMATIZZAZIONE - DISTRIBUZIONE ACQUA_M.11.HYP.01_D80</t>
  </si>
  <si>
    <t>IREN RAGGI_IMPIANTO MECCANICO_Livello P6_IMPIANTO DI CLIMATIZZAZIONE - DISTRIBUZIONE ACQUA_M.11.HYP.01_D90</t>
  </si>
  <si>
    <t>Da Revit [m]</t>
  </si>
  <si>
    <t>\</t>
  </si>
  <si>
    <t>Da Revit [kg]</t>
  </si>
  <si>
    <t>Da computo Prodim [m]</t>
  </si>
  <si>
    <t>Da computo Prodim [kg]</t>
  </si>
  <si>
    <t>M.13.DCT.01</t>
  </si>
  <si>
    <t>IREN RAGGI_IMPIANTO MECCANICO_Livello PT_IMPIANTO DI CLIMATIZZAZIONE - DISTRIBUZIONE ARIA_M.13.DCT.01_D125</t>
  </si>
  <si>
    <t>IREN RAGGI_IMPIANTO MECCANICO_Livello PT_IMPIANTO DI CLIMATIZZAZIONE - DISTRIBUZIONE ARIA_M.13.DCT.01_D100</t>
  </si>
  <si>
    <t>IREN RAGGI_IMPIANTO MECCANICO_Livello PT_IMPIANTO DI CLIMATIZZAZIONE - DISTRIBUZIONE ARIA_M.13.DCT.01_D160</t>
  </si>
  <si>
    <t>IREN RAGGI_IMPIANTO MECCANICO_Livello PT_IMPIANTO DI CLIMATIZZAZIONE - DISTRIBUZIONE ARIA_M.13.DCT.01_D200</t>
  </si>
  <si>
    <t>IREN RAGGI_IMPIANTO MECCANICO_Livello PT_IMPIANTO DI CLIMATIZZAZIONE - DISTRIBUZIONE ARIA_M.13.DCT.01_D250</t>
  </si>
  <si>
    <t>IREN RAGGI_IMPIANTO MECCANICO_Livello PT_IMPIANTO DI CLIMATIZZAZIONE - DISTRIBUZIONE ARIA_M.13.DCT.01_D315</t>
  </si>
  <si>
    <t>1400X500</t>
  </si>
  <si>
    <t>1600X800</t>
  </si>
  <si>
    <t>2000X900</t>
  </si>
  <si>
    <t>200X200</t>
  </si>
  <si>
    <t>200X300</t>
  </si>
  <si>
    <t>300X250</t>
  </si>
  <si>
    <t>300X300</t>
  </si>
  <si>
    <t>350X225</t>
  </si>
  <si>
    <t>350X250</t>
  </si>
  <si>
    <t>350X300</t>
  </si>
  <si>
    <t>550X400</t>
  </si>
  <si>
    <t>600X450</t>
  </si>
  <si>
    <t>600X500</t>
  </si>
  <si>
    <t>700X450</t>
  </si>
  <si>
    <t>800X1100</t>
  </si>
  <si>
    <t>900X600</t>
  </si>
  <si>
    <t>1000X800</t>
  </si>
  <si>
    <t>M.13.DCT.02</t>
  </si>
  <si>
    <t>IREN RAGGI_IMPIANTO MECCANICO_Livello PT_IMPIANTO DI CLIMATIZZAZIONE - DISTRIBUZIONE ARIA_M.13.DCT.02_1000X500</t>
  </si>
  <si>
    <t>IREN RAGGI_IMPIANTO MECCANICO_Livello PT_IMPIANTO DI CLIMATIZZAZIONE - DISTRIBUZIONE ARIA_M.13.DCT.02_1000X600</t>
  </si>
  <si>
    <t>IREN RAGGI_IMPIANTO MECCANICO_Livello PT_IMPIANTO DI CLIMATIZZAZIONE - DISTRIBUZIONE ARIA_M.13.DCT.02_1000X800</t>
  </si>
  <si>
    <t>IREN RAGGI_IMPIANTO MECCANICO_Livello PT_IMPIANTO DI CLIMATIZZAZIONE - DISTRIBUZIONE ARIA_M.13.DCT.02_1400X500</t>
  </si>
  <si>
    <t>IREN RAGGI_IMPIANTO MECCANICO_Livello PT_IMPIANTO DI CLIMATIZZAZIONE - DISTRIBUZIONE ARIA_M.13.DCT.02_1600X800</t>
  </si>
  <si>
    <t>IREN RAGGI_IMPIANTO MECCANICO_Livello PT_IMPIANTO DI CLIMATIZZAZIONE - DISTRIBUZIONE ARIA_M.13.DCT.02_2000X900</t>
  </si>
  <si>
    <t>IREN RAGGI_IMPIANTO MECCANICO_Livello PT_IMPIANTO DI CLIMATIZZAZIONE - DISTRIBUZIONE ARIA_M.13.DCT.02_200X200</t>
  </si>
  <si>
    <t>IREN RAGGI_IMPIANTO MECCANICO_Livello PT_IMPIANTO DI CLIMATIZZAZIONE - DISTRIBUZIONE ARIA_M.13.DCT.02_200X300</t>
  </si>
  <si>
    <t>IREN RAGGI_IMPIANTO MECCANICO_Livello PT_IMPIANTO DI CLIMATIZZAZIONE - DISTRIBUZIONE ARIA_M.13.DCT.02_300X200</t>
  </si>
  <si>
    <t>IREN RAGGI_IMPIANTO MECCANICO_Livello PT_IMPIANTO DI CLIMATIZZAZIONE - DISTRIBUZIONE ARIA_M.13.DCT.02_300X250</t>
  </si>
  <si>
    <t>IREN RAGGI_IMPIANTO MECCANICO_Livello PT_IMPIANTO DI CLIMATIZZAZIONE - DISTRIBUZIONE ARIA_M.13.DCT.02_300X300</t>
  </si>
  <si>
    <t>IREN RAGGI_IMPIANTO MECCANICO_Livello PT_IMPIANTO DI CLIMATIZZAZIONE - DISTRIBUZIONE ARIA_M.13.DCT.02_350X200</t>
  </si>
  <si>
    <t>IREN RAGGI_IMPIANTO MECCANICO_Livello PT_IMPIANTO DI CLIMATIZZAZIONE - DISTRIBUZIONE ARIA_M.13.DCT.02_350X225</t>
  </si>
  <si>
    <t>IREN RAGGI_IMPIANTO MECCANICO_Livello PT_IMPIANTO DI CLIMATIZZAZIONE - DISTRIBUZIONE ARIA_M.13.DCT.02_350X250</t>
  </si>
  <si>
    <t>IREN RAGGI_IMPIANTO MECCANICO_Livello PT_IMPIANTO DI CLIMATIZZAZIONE - DISTRIBUZIONE ARIA_M.13.DCT.02_350X300</t>
  </si>
  <si>
    <t>IREN RAGGI_IMPIANTO MECCANICO_Livello PT_IMPIANTO DI CLIMATIZZAZIONE - DISTRIBUZIONE ARIA_M.13.DCT.02_400X250</t>
  </si>
  <si>
    <t>IREN RAGGI_IMPIANTO MECCANICO_Livello PT_IMPIANTO DI CLIMATIZZAZIONE - DISTRIBUZIONE ARIA_M.13.DCT.02_400X300</t>
  </si>
  <si>
    <t>IREN RAGGI_IMPIANTO MECCANICO_Livello PT_IMPIANTO DI CLIMATIZZAZIONE - DISTRIBUZIONE ARIA_M.13.DCT.02_400X400</t>
  </si>
  <si>
    <t>IREN RAGGI_IMPIANTO MECCANICO_Livello PT_IMPIANTO DI CLIMATIZZAZIONE - DISTRIBUZIONE ARIA_M.13.DCT.02_500X300</t>
  </si>
  <si>
    <t>IREN RAGGI_IMPIANTO MECCANICO_Livello PT_IMPIANTO DI CLIMATIZZAZIONE - DISTRIBUZIONE ARIA_M.13.DCT.02_500X400</t>
  </si>
  <si>
    <t>IREN RAGGI_IMPIANTO MECCANICO_Livello PT_IMPIANTO DI CLIMATIZZAZIONE - DISTRIBUZIONE ARIA_M.13.DCT.02_550X400</t>
  </si>
  <si>
    <t>IREN RAGGI_IMPIANTO MECCANICO_Livello PT_IMPIANTO DI CLIMATIZZAZIONE - DISTRIBUZIONE ARIA_M.13.DCT.02_600X300</t>
  </si>
  <si>
    <t>IREN RAGGI_IMPIANTO MECCANICO_Livello PT_IMPIANTO DI CLIMATIZZAZIONE - DISTRIBUZIONE ARIA_M.13.DCT.02_600X350</t>
  </si>
  <si>
    <t>IREN RAGGI_IMPIANTO MECCANICO_Livello PT_IMPIANTO DI CLIMATIZZAZIONE - DISTRIBUZIONE ARIA_M.13.DCT.02_600X400</t>
  </si>
  <si>
    <t>IREN RAGGI_IMPIANTO MECCANICO_Livello PT_IMPIANTO DI CLIMATIZZAZIONE - DISTRIBUZIONE ARIA_M.13.DCT.02_600X450</t>
  </si>
  <si>
    <t>IREN RAGGI_IMPIANTO MECCANICO_Livello PT_IMPIANTO DI CLIMATIZZAZIONE - DISTRIBUZIONE ARIA_M.13.DCT.02_600X500</t>
  </si>
  <si>
    <t>IREN RAGGI_IMPIANTO MECCANICO_Livello PT_IMPIANTO DI CLIMATIZZAZIONE - DISTRIBUZIONE ARIA_M.13.DCT.02_700X450</t>
  </si>
  <si>
    <t>IREN RAGGI_IMPIANTO MECCANICO_Livello PT_IMPIANTO DI CLIMATIZZAZIONE - DISTRIBUZIONE ARIA_M.13.DCT.02_800X1100</t>
  </si>
  <si>
    <t>IREN RAGGI_IMPIANTO MECCANICO_Livello PT_IMPIANTO DI CLIMATIZZAZIONE - DISTRIBUZIONE ARIA_M.13.DCT.02_800X500</t>
  </si>
  <si>
    <t>IREN RAGGI_IMPIANTO MECCANICO_Livello PT_IMPIANTO DI CLIMATIZZAZIONE - DISTRIBUZIONE ARIA_M.13.DCT.02_900X500</t>
  </si>
  <si>
    <t>IREN RAGGI_IMPIANTO MECCANICO_Livello PT_IMPIANTO DI CLIMATIZZAZIONE - DISTRIBUZIONE ARIA_M.13.DCT.02_900X600</t>
  </si>
  <si>
    <t>IREN RAGGI_IMPIANTO MECCANICO_Livello P1_IMPIANTO DI CLIMATIZZAZIONE - DISTRIBUZIONE ARIA_M.13.DCT.01_D100</t>
  </si>
  <si>
    <t>IREN RAGGI_IMPIANTO MECCANICO_Livello P1_IMPIANTO DI CLIMATIZZAZIONE - DISTRIBUZIONE ARIA_M.13.DCT.01_D125</t>
  </si>
  <si>
    <t>IREN RAGGI_IMPIANTO MECCANICO_Livello P1_IMPIANTO DI CLIMATIZZAZIONE - DISTRIBUZIONE ARIA_M.13.DCT.01_D160</t>
  </si>
  <si>
    <t>IREN RAGGI_IMPIANTO MECCANICO_Livello P1_IMPIANTO DI CLIMATIZZAZIONE - DISTRIBUZIONE ARIA_M.13.DCT.01_D200</t>
  </si>
  <si>
    <t>IREN RAGGI_IMPIANTO MECCANICO_Livello P1_IMPIANTO DI CLIMATIZZAZIONE - DISTRIBUZIONE ARIA_M.13.DCT.01_D315</t>
  </si>
  <si>
    <t>IREN RAGGI_IMPIANTO MECCANICO_Livello P1_IMPIANTO DI CLIMATIZZAZIONE - DISTRIBUZIONE ARIA_M.13.DCT.01_D250</t>
  </si>
  <si>
    <t>IREN RAGGI_IMPIANTO MECCANICO_Livello P1_IMPIANTO DI CLIMATIZZAZIONE - DISTRIBUZIONE ARIA_M.13.DCT.02_1000X500</t>
  </si>
  <si>
    <t>IREN RAGGI_IMPIANTO MECCANICO_Livello P1_IMPIANTO DI CLIMATIZZAZIONE - DISTRIBUZIONE ARIA_M.13.DCT.02_200X200</t>
  </si>
  <si>
    <t>IREN RAGGI_IMPIANTO MECCANICO_Livello P1_IMPIANTO DI CLIMATIZZAZIONE - DISTRIBUZIONE ARIA_M.13.DCT.02_200X300</t>
  </si>
  <si>
    <t>IREN RAGGI_IMPIANTO MECCANICO_Livello P1_IMPIANTO DI CLIMATIZZAZIONE - DISTRIBUZIONE ARIA_M.13.DCT.02_250X200</t>
  </si>
  <si>
    <t>IREN RAGGI_IMPIANTO MECCANICO_Livello P1_IMPIANTO DI CLIMATIZZAZIONE - DISTRIBUZIONE ARIA_M.13.DCT.02_300X200</t>
  </si>
  <si>
    <t>IREN RAGGI_IMPIANTO MECCANICO_Livello P1_IMPIANTO DI CLIMATIZZAZIONE - DISTRIBUZIONE ARIA_M.13.DCT.02_350X200</t>
  </si>
  <si>
    <t>IREN RAGGI_IMPIANTO MECCANICO_Livello P1_IMPIANTO DI CLIMATIZZAZIONE - DISTRIBUZIONE ARIA_M.13.DCT.02_350X300</t>
  </si>
  <si>
    <t>350X600</t>
  </si>
  <si>
    <t>IREN RAGGI_IMPIANTO MECCANICO_Livello P1_IMPIANTO DI CLIMATIZZAZIONE - DISTRIBUZIONE ARIA_M.13.DCT.02_350X600</t>
  </si>
  <si>
    <t>IREN RAGGI_IMPIANTO MECCANICO_Livello P1_IMPIANTO DI CLIMATIZZAZIONE - DISTRIBUZIONE ARIA_M.13.DCT.02_400X300</t>
  </si>
  <si>
    <t>IREN RAGGI_IMPIANTO MECCANICO_Livello P1_IMPIANTO DI CLIMATIZZAZIONE - DISTRIBUZIONE ARIA_M.13.DCT.02_400X400</t>
  </si>
  <si>
    <t>IREN RAGGI_IMPIANTO MECCANICO_Livello P1_IMPIANTO DI CLIMATIZZAZIONE - DISTRIBUZIONE ARIA_M.13.DCT.02_500X300</t>
  </si>
  <si>
    <t>IREN RAGGI_IMPIANTO MECCANICO_Livello P1_IMPIANTO DI CLIMATIZZAZIONE - DISTRIBUZIONE ARIA_M.13.DCT.02_500X350</t>
  </si>
  <si>
    <t>IREN RAGGI_IMPIANTO MECCANICO_Livello P1_IMPIANTO DI CLIMATIZZAZIONE - DISTRIBUZIONE ARIA_M.13.DCT.02_500X400</t>
  </si>
  <si>
    <t>IREN RAGGI_IMPIANTO MECCANICO_Livello P1_IMPIANTO DI CLIMATIZZAZIONE - DISTRIBUZIONE ARIA_M.13.DCT.02_600X350</t>
  </si>
  <si>
    <t>IREN RAGGI_IMPIANTO MECCANICO_Livello P1_IMPIANTO DI CLIMATIZZAZIONE - DISTRIBUZIONE ARIA_M.13.DCT.02_600X300</t>
  </si>
  <si>
    <t>600X600</t>
  </si>
  <si>
    <t>IREN RAGGI_IMPIANTO MECCANICO_Livello P1_IMPIANTO DI CLIMATIZZAZIONE - DISTRIBUZIONE ARIA_M.13.DCT.02_600X400</t>
  </si>
  <si>
    <t>IREN RAGGI_IMPIANTO MECCANICO_Livello P1_IMPIANTO DI CLIMATIZZAZIONE - DISTRIBUZIONE ARIA_M.13.DCT.02_600X500</t>
  </si>
  <si>
    <t>IREN RAGGI_IMPIANTO MECCANICO_Livello P1_IMPIANTO DI CLIMATIZZAZIONE - DISTRIBUZIONE ARIA_M.13.DCT.02_600X600</t>
  </si>
  <si>
    <t>600X800</t>
  </si>
  <si>
    <t>IREN RAGGI_IMPIANTO MECCANICO_Livello P1_IMPIANTO DI CLIMATIZZAZIONE - DISTRIBUZIONE ARIA_M.13.DCT.02_600X800</t>
  </si>
  <si>
    <t>700X350</t>
  </si>
  <si>
    <t>IREN RAGGI_IMPIANTO MECCANICO_Livello P1_IMPIANTO DI CLIMATIZZAZIONE - DISTRIBUZIONE ARIA_M.13.DCT.02_700X350</t>
  </si>
  <si>
    <t>IREN RAGGI_IMPIANTO MECCANICO_Livello P1_IMPIANTO DI CLIMATIZZAZIONE - DISTRIBUZIONE ARIA_M.13.DCT.02_700X400</t>
  </si>
  <si>
    <t>IREN RAGGI_IMPIANTO MECCANICO_Livello P1_IMPIANTO DI CLIMATIZZAZIONE - DISTRIBUZIONE ARIA_M.13.DCT.02_700X500</t>
  </si>
  <si>
    <t>IREN RAGGI_IMPIANTO MECCANICO_Livello P1_IMPIANTO DI CLIMATIZZAZIONE - DISTRIBUZIONE ARIA_M.13.DCT.02_800X500</t>
  </si>
  <si>
    <t>IREN RAGGI_IMPIANTO MECCANICO_Livello P1_IMPIANTO DI CLIMATIZZAZIONE - DISTRIBUZIONE ARIA_M.13.DCT.02_900X500</t>
  </si>
  <si>
    <t>D400</t>
  </si>
  <si>
    <t>IREN RAGGI_IMPIANTO MECCANICO_Livello P2_IMPIANTO DI CLIMATIZZAZIONE - DISTRIBUZIONE ARIA_M.13.DCT.01_D100</t>
  </si>
  <si>
    <t>IREN RAGGI_IMPIANTO MECCANICO_Livello P2_IMPIANTO DI CLIMATIZZAZIONE - DISTRIBUZIONE ARIA_M.13.DCT.01_D125</t>
  </si>
  <si>
    <t>IREN RAGGI_IMPIANTO MECCANICO_Livello P2_IMPIANTO DI CLIMATIZZAZIONE - DISTRIBUZIONE ARIA_M.13.DCT.01_D160</t>
  </si>
  <si>
    <t>IREN RAGGI_IMPIANTO MECCANICO_Livello P2_IMPIANTO DI CLIMATIZZAZIONE - DISTRIBUZIONE ARIA_M.13.DCT.01_D200</t>
  </si>
  <si>
    <t>IREN RAGGI_IMPIANTO MECCANICO_Livello P2_IMPIANTO DI CLIMATIZZAZIONE - DISTRIBUZIONE ARIA_M.13.DCT.01_D250</t>
  </si>
  <si>
    <t>IREN RAGGI_IMPIANTO MECCANICO_Livello P2_IMPIANTO DI CLIMATIZZAZIONE - DISTRIBUZIONE ARIA_M.13.DCT.01_D315</t>
  </si>
  <si>
    <t>IREN RAGGI_IMPIANTO MECCANICO_Livello P2_IMPIANTO DI CLIMATIZZAZIONE - DISTRIBUZIONE ARIA_M.13.DCT.01_D400</t>
  </si>
  <si>
    <t>IREN RAGGI_IMPIANTO MECCANICO_Livello P2_IMPIANTO DI CLIMATIZZAZIONE - DISTRIBUZIONE ARIA_M.13.DCT.02_1000X500</t>
  </si>
  <si>
    <t>IREN RAGGI_IMPIANTO MECCANICO_Livello P2_IMPIANTO DI CLIMATIZZAZIONE - DISTRIBUZIONE ARIA_M.13.DCT.02_200X200</t>
  </si>
  <si>
    <t>IREN RAGGI_IMPIANTO MECCANICO_Livello P2_IMPIANTO DI CLIMATIZZAZIONE - DISTRIBUZIONE ARIA_M.13.DCT.02_250X200</t>
  </si>
  <si>
    <t>IREN RAGGI_IMPIANTO MECCANICO_Livello P2_IMPIANTO DI CLIMATIZZAZIONE - DISTRIBUZIONE ARIA_M.13.DCT.02_300X200</t>
  </si>
  <si>
    <t>IREN RAGGI_IMPIANTO MECCANICO_Livello P2_IMPIANTO DI CLIMATIZZAZIONE - DISTRIBUZIONE ARIA_M.13.DCT.02_300X250</t>
  </si>
  <si>
    <t>IREN RAGGI_IMPIANTO MECCANICO_Livello P2_IMPIANTO DI CLIMATIZZAZIONE - DISTRIBUZIONE ARIA_M.13.DCT.02_350X200</t>
  </si>
  <si>
    <t>IREN RAGGI_IMPIANTO MECCANICO_Livello P2_IMPIANTO DI CLIMATIZZAZIONE - DISTRIBUZIONE ARIA_M.13.DCT.02_400X300</t>
  </si>
  <si>
    <t>IREN RAGGI_IMPIANTO MECCANICO_Livello P2_IMPIANTO DI CLIMATIZZAZIONE - DISTRIBUZIONE ARIA_M.13.DCT.02_400X400</t>
  </si>
  <si>
    <t>IREN RAGGI_IMPIANTO MECCANICO_Livello P2_IMPIANTO DI CLIMATIZZAZIONE - DISTRIBUZIONE ARIA_M.13.DCT.02_500X300</t>
  </si>
  <si>
    <t>IREN RAGGI_IMPIANTO MECCANICO_Livello P2_IMPIANTO DI CLIMATIZZAZIONE - DISTRIBUZIONE ARIA_M.13.DCT.02_500X400</t>
  </si>
  <si>
    <t>IREN RAGGI_IMPIANTO MECCANICO_Livello P2_IMPIANTO DI CLIMATIZZAZIONE - DISTRIBUZIONE ARIA_M.13.DCT.02_600X500</t>
  </si>
  <si>
    <t>IREN RAGGI_IMPIANTO MECCANICO_Livello P2_IMPIANTO DI CLIMATIZZAZIONE - DISTRIBUZIONE ARIA_M.13.DCT.02_600X600</t>
  </si>
  <si>
    <t>IREN RAGGI_IMPIANTO MECCANICO_Livello P2_IMPIANTO DI CLIMATIZZAZIONE - DISTRIBUZIONE ARIA_M.13.DCT.02_800X500</t>
  </si>
  <si>
    <t>IREN RAGGI_IMPIANTO MECCANICO_Livello P3_IMPIANTO DI CLIMATIZZAZIONE - DISTRIBUZIONE ARIA_M.13.DCT.01_D100</t>
  </si>
  <si>
    <t>IREN RAGGI_IMPIANTO MECCANICO_Livello P3_IMPIANTO DI CLIMATIZZAZIONE - DISTRIBUZIONE ARIA_M.13.DCT.01_D125</t>
  </si>
  <si>
    <t>IREN RAGGI_IMPIANTO MECCANICO_Livello P3_IMPIANTO DI CLIMATIZZAZIONE - DISTRIBUZIONE ARIA_M.13.DCT.01_D160</t>
  </si>
  <si>
    <t>IREN RAGGI_IMPIANTO MECCANICO_Livello P3_IMPIANTO DI CLIMATIZZAZIONE - DISTRIBUZIONE ARIA_M.13.DCT.01_D200</t>
  </si>
  <si>
    <t>IREN RAGGI_IMPIANTO MECCANICO_Livello P3_IMPIANTO DI CLIMATIZZAZIONE - DISTRIBUZIONE ARIA_M.13.DCT.01_D250</t>
  </si>
  <si>
    <t>IREN RAGGI_IMPIANTO MECCANICO_Livello P3_IMPIANTO DI CLIMATIZZAZIONE - DISTRIBUZIONE ARIA_M.13.DCT.01_D315</t>
  </si>
  <si>
    <t>IREN RAGGI_IMPIANTO MECCANICO_Livello P3_IMPIANTO DI CLIMATIZZAZIONE - DISTRIBUZIONE ARIA_M.13.DCT.01_D400</t>
  </si>
  <si>
    <t>IREN RAGGI_IMPIANTO MECCANICO_Livello P4_IMPIANTO DI CLIMATIZZAZIONE - DISTRIBUZIONE ARIA_M.13.DCT.02_900X500</t>
  </si>
  <si>
    <t>IREN RAGGI_IMPIANTO MECCANICO_Livello P4_IMPIANTO DI CLIMATIZZAZIONE - DISTRIBUZIONE ARIA_M.13.DCT.02_1000X500</t>
  </si>
  <si>
    <t>IREN RAGGI_IMPIANTO MECCANICO_Livello P4_IMPIANTO DI CLIMATIZZAZIONE - DISTRIBUZIONE ARIA_M.13.DCT.02_200X200</t>
  </si>
  <si>
    <t>IREN RAGGI_IMPIANTO MECCANICO_Livello P4_IMPIANTO DI CLIMATIZZAZIONE - DISTRIBUZIONE ARIA_M.13.DCT.02_250X200</t>
  </si>
  <si>
    <t>IREN RAGGI_IMPIANTO MECCANICO_Livello P4_IMPIANTO DI CLIMATIZZAZIONE - DISTRIBUZIONE ARIA_M.13.DCT.02_300X200</t>
  </si>
  <si>
    <t>IREN RAGGI_IMPIANTO MECCANICO_Livello P4_IMPIANTO DI CLIMATIZZAZIONE - DISTRIBUZIONE ARIA_M.13.DCT.02_350X200</t>
  </si>
  <si>
    <t>IREN RAGGI_IMPIANTO MECCANICO_Livello P4_IMPIANTO DI CLIMATIZZAZIONE - DISTRIBUZIONE ARIA_M.13.DCT.02_400X300</t>
  </si>
  <si>
    <t>IREN RAGGI_IMPIANTO MECCANICO_Livello P4_IMPIANTO DI CLIMATIZZAZIONE - DISTRIBUZIONE ARIA_M.13.DCT.02_400X400</t>
  </si>
  <si>
    <t>IREN RAGGI_IMPIANTO MECCANICO_Livello P4_IMPIANTO DI CLIMATIZZAZIONE - DISTRIBUZIONE ARIA_M.13.DCT.02_500X300</t>
  </si>
  <si>
    <t>IREN RAGGI_IMPIANTO MECCANICO_Livello P4_IMPIANTO DI CLIMATIZZAZIONE - DISTRIBUZIONE ARIA_M.13.DCT.02_500X400</t>
  </si>
  <si>
    <t>IREN RAGGI_IMPIANTO MECCANICO_Livello P4_IMPIANTO DI CLIMATIZZAZIONE - DISTRIBUZIONE ARIA_M.13.DCT.02_600X500</t>
  </si>
  <si>
    <t>IREN RAGGI_IMPIANTO MECCANICO_Livello P4_IMPIANTO DI CLIMATIZZAZIONE - DISTRIBUZIONE ARIA_M.13.DCT.02_600X600</t>
  </si>
  <si>
    <t>IREN RAGGI_IMPIANTO MECCANICO_Livello P4_IMPIANTO DI CLIMATIZZAZIONE - DISTRIBUZIONE ARIA_M.13.DCT.02_800X500</t>
  </si>
  <si>
    <t>IREN RAGGI_IMPIANTO MECCANICO_Livello P3_IMPIANTO DI CLIMATIZZAZIONE - DISTRIBUZIONE ARIA_M.13.DCT.02_1000X500</t>
  </si>
  <si>
    <t>IREN RAGGI_IMPIANTO MECCANICO_Livello P3_IMPIANTO DI CLIMATIZZAZIONE - DISTRIBUZIONE ARIA_M.13.DCT.02_200X200</t>
  </si>
  <si>
    <t>IREN RAGGI_IMPIANTO MECCANICO_Livello P3_IMPIANTO DI CLIMATIZZAZIONE - DISTRIBUZIONE ARIA_M.13.DCT.02_250X200</t>
  </si>
  <si>
    <t>IREN RAGGI_IMPIANTO MECCANICO_Livello P3_IMPIANTO DI CLIMATIZZAZIONE - DISTRIBUZIONE ARIA_M.13.DCT.02_300X200</t>
  </si>
  <si>
    <t>IREN RAGGI_IMPIANTO MECCANICO_Livello P3_IMPIANTO DI CLIMATIZZAZIONE - DISTRIBUZIONE ARIA_M.13.DCT.02_350X200</t>
  </si>
  <si>
    <t>IREN RAGGI_IMPIANTO MECCANICO_Livello P3_IMPIANTO DI CLIMATIZZAZIONE - DISTRIBUZIONE ARIA_M.13.DCT.02_400X300</t>
  </si>
  <si>
    <t>IREN RAGGI_IMPIANTO MECCANICO_Livello P3_IMPIANTO DI CLIMATIZZAZIONE - DISTRIBUZIONE ARIA_M.13.DCT.02_400X400</t>
  </si>
  <si>
    <t>IREN RAGGI_IMPIANTO MECCANICO_Livello P3_IMPIANTO DI CLIMATIZZAZIONE - DISTRIBUZIONE ARIA_M.13.DCT.02_500X300</t>
  </si>
  <si>
    <t>IREN RAGGI_IMPIANTO MECCANICO_Livello P3_IMPIANTO DI CLIMATIZZAZIONE - DISTRIBUZIONE ARIA_M.13.DCT.02_500X400</t>
  </si>
  <si>
    <t>IREN RAGGI_IMPIANTO MECCANICO_Livello P3_IMPIANTO DI CLIMATIZZAZIONE - DISTRIBUZIONE ARIA_M.13.DCT.02_600X600</t>
  </si>
  <si>
    <t>IREN RAGGI_IMPIANTO MECCANICO_Livello P3_IMPIANTO DI CLIMATIZZAZIONE - DISTRIBUZIONE ARIA_M.13.DCT.02_600X500</t>
  </si>
  <si>
    <t>IREN RAGGI_IMPIANTO MECCANICO_Livello P3_IMPIANTO DI CLIMATIZZAZIONE - DISTRIBUZIONE ARIA_M.13.DCT.02_800X500</t>
  </si>
  <si>
    <t>IREN RAGGI_IMPIANTO MECCANICO_Livello P3_IMPIANTO DI CLIMATIZZAZIONE - DISTRIBUZIONE ARIA_M.13.DCT.02_900X500</t>
  </si>
  <si>
    <t>IREN RAGGI_IMPIANTO MECCANICO_Livello P4_IMPIANTO DI CLIMATIZZAZIONE - DISTRIBUZIONE ARIA_M.13.DCT.01_D100</t>
  </si>
  <si>
    <t>IREN RAGGI_IMPIANTO MECCANICO_Livello P4_IMPIANTO DI CLIMATIZZAZIONE - DISTRIBUZIONE ARIA_M.13.DCT.01_D125</t>
  </si>
  <si>
    <t>IREN RAGGI_IMPIANTO MECCANICO_Livello P4_IMPIANTO DI CLIMATIZZAZIONE - DISTRIBUZIONE ARIA_M.13.DCT.01_D160</t>
  </si>
  <si>
    <t>IREN RAGGI_IMPIANTO MECCANICO_Livello P4_IMPIANTO DI CLIMATIZZAZIONE - DISTRIBUZIONE ARIA_M.13.DCT.01_D200</t>
  </si>
  <si>
    <t>IREN RAGGI_IMPIANTO MECCANICO_Livello P4_IMPIANTO DI CLIMATIZZAZIONE - DISTRIBUZIONE ARIA_M.13.DCT.01_D250</t>
  </si>
  <si>
    <t>IREN RAGGI_IMPIANTO MECCANICO_Livello P4_IMPIANTO DI CLIMATIZZAZIONE - DISTRIBUZIONE ARIA_M.13.DCT.01_D315</t>
  </si>
  <si>
    <t>IREN RAGGI_IMPIANTO MECCANICO_Livello P4_IMPIANTO DI CLIMATIZZAZIONE - DISTRIBUZIONE ARIA_M.13.DCT.01_D400</t>
  </si>
  <si>
    <t>IREN RAGGI_IMPIANTO MECCANICO_Livello P5_IMPIANTO DI CLIMATIZZAZIONE - DISTRIBUZIONE ARIA_M.13.DCT.01_D100</t>
  </si>
  <si>
    <t>IREN RAGGI_IMPIANTO MECCANICO_Livello P5_IMPIANTO DI CLIMATIZZAZIONE - DISTRIBUZIONE ARIA_M.13.DCT.01_D125</t>
  </si>
  <si>
    <t>IREN RAGGI_IMPIANTO MECCANICO_Livello P5_IMPIANTO DI CLIMATIZZAZIONE - DISTRIBUZIONE ARIA_M.13.DCT.01_D160</t>
  </si>
  <si>
    <t>IREN RAGGI_IMPIANTO MECCANICO_Livello P5_IMPIANTO DI CLIMATIZZAZIONE - DISTRIBUZIONE ARIA_M.13.DCT.01_D200</t>
  </si>
  <si>
    <t>IREN RAGGI_IMPIANTO MECCANICO_Livello P5_IMPIANTO DI CLIMATIZZAZIONE - DISTRIBUZIONE ARIA_M.13.DCT.01_D315</t>
  </si>
  <si>
    <t>IREN RAGGI_IMPIANTO MECCANICO_Livello P5_IMPIANTO DI CLIMATIZZAZIONE - DISTRIBUZIONE ARIA_M.13.DCT.01_D400</t>
  </si>
  <si>
    <t>IREN RAGGI_IMPIANTO MECCANICO_Livello P5_IMPIANTO DI CLIMATIZZAZIONE - DISTRIBUZIONE ARIA_M.13.DCT.02_1000X500</t>
  </si>
  <si>
    <t>IREN RAGGI_IMPIANTO MECCANICO_Livello P5_IMPIANTO DI CLIMATIZZAZIONE - DISTRIBUZIONE ARIA_M.13.DCT.02_200X200</t>
  </si>
  <si>
    <t>IREN RAGGI_IMPIANTO MECCANICO_Livello P5_IMPIANTO DI CLIMATIZZAZIONE - DISTRIBUZIONE ARIA_M.13.DCT.02_250X200</t>
  </si>
  <si>
    <t>IREN RAGGI_IMPIANTO MECCANICO_Livello P5_IMPIANTO DI CLIMATIZZAZIONE - DISTRIBUZIONE ARIA_M.13.DCT.02_300X200</t>
  </si>
  <si>
    <t>IREN RAGGI_IMPIANTO MECCANICO_Livello P5_IMPIANTO DI CLIMATIZZAZIONE - DISTRIBUZIONE ARIA_M.13.DCT.02_350X200</t>
  </si>
  <si>
    <t>IREN RAGGI_IMPIANTO MECCANICO_Livello P5_IMPIANTO DI CLIMATIZZAZIONE - DISTRIBUZIONE ARIA_M.13.DCT.02_400X300</t>
  </si>
  <si>
    <t>IREN RAGGI_IMPIANTO MECCANICO_Livello P5_IMPIANTO DI CLIMATIZZAZIONE - DISTRIBUZIONE ARIA_M.13.DCT.02_400X400</t>
  </si>
  <si>
    <t>IREN RAGGI_IMPIANTO MECCANICO_Livello P5_IMPIANTO DI CLIMATIZZAZIONE - DISTRIBUZIONE ARIA_M.13.DCT.02_500X300</t>
  </si>
  <si>
    <t>IREN RAGGI_IMPIANTO MECCANICO_Livello P5_IMPIANTO DI CLIMATIZZAZIONE - DISTRIBUZIONE ARIA_M.13.DCT.02_500X400</t>
  </si>
  <si>
    <t>IREN RAGGI_IMPIANTO MECCANICO_Livello P5_IMPIANTO DI CLIMATIZZAZIONE - DISTRIBUZIONE ARIA_M.13.DCT.02_600X500</t>
  </si>
  <si>
    <t>IREN RAGGI_IMPIANTO MECCANICO_Livello P5_IMPIANTO DI CLIMATIZZAZIONE - DISTRIBUZIONE ARIA_M.13.DCT.02_600X600</t>
  </si>
  <si>
    <t>IREN RAGGI_IMPIANTO MECCANICO_Livello P5_IMPIANTO DI CLIMATIZZAZIONE - DISTRIBUZIONE ARIA_M.13.DCT.02_800X500</t>
  </si>
  <si>
    <t>IREN RAGGI_IMPIANTO MECCANICO_Livello P5_IMPIANTO DI CLIMATIZZAZIONE - DISTRIBUZIONE ARIA_M.13.DCT.02_900X500</t>
  </si>
  <si>
    <t>IREN RAGGI_IMPIANTO MECCANICO_Livello P6_IMPIANTO DI CLIMATIZZAZIONE - DISTRIBUZIONE ARIA_M.13.DCT.01_D100</t>
  </si>
  <si>
    <t>IREN RAGGI_IMPIANTO MECCANICO_Livello P6_IMPIANTO DI CLIMATIZZAZIONE - DISTRIBUZIONE ARIA_M.13.DCT.01_D125</t>
  </si>
  <si>
    <t>IREN RAGGI_IMPIANTO MECCANICO_Livello P6_IMPIANTO DI CLIMATIZZAZIONE - DISTRIBUZIONE ARIA_M.13.DCT.01_D160</t>
  </si>
  <si>
    <t>IREN RAGGI_IMPIANTO MECCANICO_Livello P6_IMPIANTO DI CLIMATIZZAZIONE - DISTRIBUZIONE ARIA_M.13.DCT.01_D200</t>
  </si>
  <si>
    <t>IREN RAGGI_IMPIANTO MECCANICO_Livello P6_IMPIANTO DI CLIMATIZZAZIONE - DISTRIBUZIONE ARIA_M.13.DCT.02_1000X500</t>
  </si>
  <si>
    <t>IREN RAGGI_IMPIANTO MECCANICO_Livello P6_IMPIANTO DI CLIMATIZZAZIONE - DISTRIBUZIONE ARIA_M.13.DCT.02_300X200</t>
  </si>
  <si>
    <t>IREN RAGGI_IMPIANTO MECCANICO_Livello P6_IMPIANTO DI CLIMATIZZAZIONE - DISTRIBUZIONE ARIA_M.13.DCT.02_350X200</t>
  </si>
  <si>
    <t>IREN RAGGI_IMPIANTO MECCANICO_Livello P6_IMPIANTO DI CLIMATIZZAZIONE - DISTRIBUZIONE ARIA_M.13.DCT.02_400X300</t>
  </si>
  <si>
    <t>IREN RAGGI_IMPIANTO MECCANICO_Livello P6_IMPIANTO DI CLIMATIZZAZIONE - DISTRIBUZIONE ARIA_M.13.DCT.02_400X400</t>
  </si>
  <si>
    <t>IREN RAGGI_IMPIANTO MECCANICO_Livello P6_IMPIANTO DI CLIMATIZZAZIONE - DISTRIBUZIONE ARIA_M.13.DCT.02_500X300</t>
  </si>
  <si>
    <t>IREN RAGGI_IMPIANTO MECCANICO_Livello P6_IMPIANTO DI CLIMATIZZAZIONE - DISTRIBUZIONE ARIA_M.13.DCT.02_700X300</t>
  </si>
  <si>
    <t>IREN RAGGI_IMPIANTO MECCANICO_Livello P6_IMPIANTO DI CLIMATIZZAZIONE - DISTRIBUZIONE ARIA_M.13.DCT.02_600X600</t>
  </si>
  <si>
    <t>IREN RAGGI_IMPIANTO MECCANICO_Livello P6_IMPIANTO DI CLIMATIZZAZIONE - DISTRIBUZIONE ARIA_M.13.DCT.02_900X400</t>
  </si>
  <si>
    <t>IREN RAGGI_IMPIANTO MECCANICO_Livello P6_IMPIANTO DI CLIMATIZZAZIONE - DISTRIBUZIONE ARIA_M.13.DCT.02_900X500</t>
  </si>
  <si>
    <t>IREN RAGGI_IMPIANTO MECCANICO_Livello P6_CENTRALE TERMO-FRIGORIFERA_M.04.CHA.01</t>
  </si>
  <si>
    <t>M.04.CHA.01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</si>
</sst>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1"/>
      <name val="Tahoma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4" fillId="3" borderId="2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28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4" xfId="0" applyBorder="1"/>
    <xf numFmtId="0" fontId="5" fillId="0" borderId="6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0" fillId="0" borderId="3" xfId="0" applyBorder="1"/>
    <xf numFmtId="0" fontId="4" fillId="5" borderId="10" xfId="0" applyFont="1" applyFill="1" applyBorder="1" applyAlignment="1">
      <alignment horizontal="center" vertical="center"/>
    </xf>
    <xf numFmtId="0" fontId="4" fillId="6" borderId="29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2" xfId="0" applyBorder="1"/>
    <xf numFmtId="0" fontId="5" fillId="0" borderId="36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0" fillId="0" borderId="11" xfId="0" applyBorder="1"/>
    <xf numFmtId="0" fontId="5" fillId="0" borderId="14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0" fillId="0" borderId="0" xfId="0" applyAlignment="1"/>
    <xf numFmtId="0" fontId="5" fillId="0" borderId="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8" borderId="2" xfId="0" applyFont="1" applyFill="1" applyBorder="1" applyAlignment="1">
      <alignment horizontal="center" vertical="center"/>
    </xf>
    <xf numFmtId="0" fontId="0" fillId="8" borderId="3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0" fillId="8" borderId="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</cellXfs>
  <cellStyles count="1">
    <cellStyle name="Normale" xfId="0" builtinId="0"/>
  </cellStyles>
  <dxfs count="56"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8D854-4A1B-4C20-B4FA-53E1C2958EB4}">
  <dimension ref="A1:R145"/>
  <sheetViews>
    <sheetView zoomScale="55" zoomScaleNormal="55" workbookViewId="0">
      <selection activeCell="Q66" sqref="Q66"/>
    </sheetView>
  </sheetViews>
  <sheetFormatPr defaultRowHeight="15" x14ac:dyDescent="0.25"/>
  <cols>
    <col min="1" max="1" width="13.7109375" customWidth="1"/>
    <col min="2" max="2" width="16.85546875" customWidth="1"/>
    <col min="3" max="3" width="13.85546875" bestFit="1" customWidth="1"/>
    <col min="4" max="4" width="29.140625" customWidth="1"/>
    <col min="5" max="5" width="25.85546875" customWidth="1"/>
    <col min="6" max="6" width="20.42578125" bestFit="1" customWidth="1"/>
    <col min="7" max="7" width="11.140625" hidden="1" customWidth="1"/>
    <col min="8" max="8" width="143.5703125" customWidth="1"/>
    <col min="9" max="9" width="9.28515625" bestFit="1" customWidth="1"/>
    <col min="10" max="10" width="19.7109375" bestFit="1" customWidth="1"/>
    <col min="11" max="11" width="11.5703125" bestFit="1" customWidth="1"/>
  </cols>
  <sheetData>
    <row r="1" spans="1:18" ht="15.75" thickBot="1" x14ac:dyDescent="0.3">
      <c r="A1" s="91" t="s">
        <v>7</v>
      </c>
      <c r="B1" s="92"/>
      <c r="C1" s="92"/>
      <c r="D1" s="93"/>
      <c r="E1" s="91" t="s">
        <v>8</v>
      </c>
      <c r="F1" s="92"/>
      <c r="G1" s="94"/>
      <c r="H1" s="95" t="s">
        <v>70</v>
      </c>
      <c r="I1" s="116" t="s">
        <v>344</v>
      </c>
      <c r="J1" s="117"/>
      <c r="K1" s="118" t="s">
        <v>350</v>
      </c>
      <c r="L1" s="114"/>
      <c r="M1" s="115"/>
      <c r="N1" s="87"/>
    </row>
    <row r="2" spans="1:18" ht="15.75" thickBot="1" x14ac:dyDescent="0.3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7" t="s">
        <v>6</v>
      </c>
      <c r="H2" s="96"/>
      <c r="I2" s="8" t="s">
        <v>348</v>
      </c>
      <c r="J2" s="9" t="s">
        <v>347</v>
      </c>
      <c r="K2" s="119"/>
      <c r="L2" s="114"/>
      <c r="M2" s="115"/>
      <c r="N2" s="87"/>
    </row>
    <row r="3" spans="1:18" ht="15.75" hidden="1" customHeight="1" thickBot="1" x14ac:dyDescent="0.3">
      <c r="A3" s="97" t="s">
        <v>9</v>
      </c>
      <c r="B3" s="100" t="s">
        <v>10</v>
      </c>
      <c r="C3" s="10" t="s">
        <v>14</v>
      </c>
      <c r="D3" s="100" t="s">
        <v>11</v>
      </c>
      <c r="E3" s="18" t="s">
        <v>30</v>
      </c>
      <c r="F3" s="18" t="s">
        <v>34</v>
      </c>
      <c r="G3" s="13" t="s">
        <v>17</v>
      </c>
      <c r="H3" s="25" t="s">
        <v>73</v>
      </c>
      <c r="I3" s="32">
        <v>7</v>
      </c>
      <c r="J3" s="27">
        <v>0</v>
      </c>
      <c r="K3" s="31" t="str">
        <f>IF(I3=J3, "OK", "NO")</f>
        <v>NO</v>
      </c>
      <c r="L3" s="114"/>
      <c r="M3" s="115"/>
      <c r="N3" s="87"/>
    </row>
    <row r="4" spans="1:18" x14ac:dyDescent="0.25">
      <c r="A4" s="98"/>
      <c r="B4" s="100"/>
      <c r="C4" s="104" t="s">
        <v>63</v>
      </c>
      <c r="D4" s="102"/>
      <c r="E4" s="18" t="s">
        <v>43</v>
      </c>
      <c r="F4" s="18" t="s">
        <v>18</v>
      </c>
      <c r="G4" s="13" t="s">
        <v>17</v>
      </c>
      <c r="H4" s="25" t="s">
        <v>74</v>
      </c>
      <c r="I4" s="18">
        <v>2</v>
      </c>
      <c r="J4" s="28">
        <v>2</v>
      </c>
      <c r="K4" s="18" t="str">
        <f t="shared" ref="K4:K71" si="0">IF(I4=J4, "OK", "NO")</f>
        <v>OK</v>
      </c>
      <c r="L4" s="114"/>
      <c r="M4" s="115"/>
      <c r="N4" s="87"/>
    </row>
    <row r="5" spans="1:18" x14ac:dyDescent="0.25">
      <c r="A5" s="98"/>
      <c r="B5" s="100"/>
      <c r="C5" s="105"/>
      <c r="D5" s="102"/>
      <c r="E5" s="17" t="s">
        <v>42</v>
      </c>
      <c r="F5" s="17" t="s">
        <v>33</v>
      </c>
      <c r="G5" s="15" t="s">
        <v>17</v>
      </c>
      <c r="H5" s="11" t="s">
        <v>75</v>
      </c>
      <c r="I5" s="17">
        <v>2</v>
      </c>
      <c r="J5" s="29">
        <v>2</v>
      </c>
      <c r="K5" s="17" t="str">
        <f t="shared" si="0"/>
        <v>OK</v>
      </c>
      <c r="L5" s="114"/>
      <c r="M5" s="115"/>
      <c r="N5" s="87"/>
    </row>
    <row r="6" spans="1:18" x14ac:dyDescent="0.25">
      <c r="A6" s="98"/>
      <c r="B6" s="100"/>
      <c r="C6" s="105"/>
      <c r="D6" s="102"/>
      <c r="E6" s="17" t="s">
        <v>42</v>
      </c>
      <c r="F6" s="17" t="s">
        <v>39</v>
      </c>
      <c r="G6" s="15" t="s">
        <v>17</v>
      </c>
      <c r="H6" s="11" t="s">
        <v>76</v>
      </c>
      <c r="I6" s="17">
        <v>1</v>
      </c>
      <c r="J6" s="29">
        <v>1</v>
      </c>
      <c r="K6" s="17" t="str">
        <f t="shared" si="0"/>
        <v>OK</v>
      </c>
      <c r="L6" s="114"/>
      <c r="M6" s="115"/>
      <c r="N6" s="87"/>
    </row>
    <row r="7" spans="1:18" x14ac:dyDescent="0.25">
      <c r="A7" s="98"/>
      <c r="B7" s="100"/>
      <c r="C7" s="105"/>
      <c r="D7" s="102"/>
      <c r="E7" s="17" t="s">
        <v>19</v>
      </c>
      <c r="F7" s="17" t="s">
        <v>20</v>
      </c>
      <c r="G7" s="15" t="s">
        <v>17</v>
      </c>
      <c r="H7" s="11" t="s">
        <v>77</v>
      </c>
      <c r="I7" s="17">
        <v>8</v>
      </c>
      <c r="J7" s="29">
        <v>8</v>
      </c>
      <c r="K7" s="17" t="str">
        <f t="shared" si="0"/>
        <v>OK</v>
      </c>
      <c r="L7" s="114"/>
      <c r="M7" s="115"/>
      <c r="N7" s="87"/>
    </row>
    <row r="8" spans="1:18" x14ac:dyDescent="0.25">
      <c r="A8" s="98"/>
      <c r="B8" s="100"/>
      <c r="C8" s="105"/>
      <c r="D8" s="102"/>
      <c r="E8" s="17" t="s">
        <v>19</v>
      </c>
      <c r="F8" s="17" t="s">
        <v>18</v>
      </c>
      <c r="G8" s="15" t="s">
        <v>17</v>
      </c>
      <c r="H8" s="11" t="s">
        <v>78</v>
      </c>
      <c r="I8" s="17">
        <v>3</v>
      </c>
      <c r="J8" s="29">
        <v>3</v>
      </c>
      <c r="K8" s="17" t="str">
        <f t="shared" si="0"/>
        <v>OK</v>
      </c>
      <c r="L8" s="114"/>
      <c r="M8" s="115"/>
      <c r="N8" s="87"/>
    </row>
    <row r="9" spans="1:18" x14ac:dyDescent="0.25">
      <c r="A9" s="98"/>
      <c r="B9" s="100"/>
      <c r="C9" s="105"/>
      <c r="D9" s="102"/>
      <c r="E9" s="17" t="s">
        <v>19</v>
      </c>
      <c r="F9" s="17" t="s">
        <v>21</v>
      </c>
      <c r="G9" s="15" t="s">
        <v>17</v>
      </c>
      <c r="H9" s="11" t="s">
        <v>79</v>
      </c>
      <c r="I9" s="17">
        <v>5</v>
      </c>
      <c r="J9" s="29">
        <v>5</v>
      </c>
      <c r="K9" s="17" t="str">
        <f t="shared" si="0"/>
        <v>OK</v>
      </c>
      <c r="L9" s="114"/>
      <c r="M9" s="115"/>
      <c r="N9" s="87"/>
    </row>
    <row r="10" spans="1:18" x14ac:dyDescent="0.25">
      <c r="A10" s="98"/>
      <c r="B10" s="100"/>
      <c r="C10" s="105"/>
      <c r="D10" s="102"/>
      <c r="E10" s="17" t="s">
        <v>19</v>
      </c>
      <c r="F10" s="17" t="s">
        <v>22</v>
      </c>
      <c r="G10" s="15" t="s">
        <v>17</v>
      </c>
      <c r="H10" s="11" t="s">
        <v>80</v>
      </c>
      <c r="I10" s="17">
        <v>2</v>
      </c>
      <c r="J10" s="29">
        <v>2</v>
      </c>
      <c r="K10" s="17" t="str">
        <f t="shared" si="0"/>
        <v>OK</v>
      </c>
      <c r="L10" s="114"/>
      <c r="M10" s="115"/>
      <c r="N10" s="87"/>
    </row>
    <row r="11" spans="1:18" x14ac:dyDescent="0.25">
      <c r="A11" s="98"/>
      <c r="B11" s="100"/>
      <c r="C11" s="105"/>
      <c r="D11" s="102"/>
      <c r="E11" s="17" t="s">
        <v>19</v>
      </c>
      <c r="F11" s="17" t="s">
        <v>23</v>
      </c>
      <c r="G11" s="15" t="s">
        <v>17</v>
      </c>
      <c r="H11" s="11" t="s">
        <v>81</v>
      </c>
      <c r="I11" s="17">
        <v>1</v>
      </c>
      <c r="J11" s="29">
        <v>1</v>
      </c>
      <c r="K11" s="17" t="str">
        <f t="shared" si="0"/>
        <v>OK</v>
      </c>
      <c r="L11" s="114"/>
      <c r="M11" s="115"/>
      <c r="N11" s="87"/>
      <c r="O11" s="58"/>
      <c r="P11" s="58"/>
      <c r="Q11" s="58"/>
      <c r="R11" s="58"/>
    </row>
    <row r="12" spans="1:18" x14ac:dyDescent="0.25">
      <c r="A12" s="98"/>
      <c r="B12" s="100"/>
      <c r="C12" s="105"/>
      <c r="D12" s="102"/>
      <c r="E12" s="17" t="s">
        <v>41</v>
      </c>
      <c r="F12" s="17" t="s">
        <v>21</v>
      </c>
      <c r="G12" s="15" t="s">
        <v>17</v>
      </c>
      <c r="H12" s="11" t="s">
        <v>82</v>
      </c>
      <c r="I12" s="17">
        <v>3.14</v>
      </c>
      <c r="J12" s="29">
        <v>3.14</v>
      </c>
      <c r="K12" s="17" t="str">
        <f t="shared" si="0"/>
        <v>OK</v>
      </c>
      <c r="L12" s="114"/>
      <c r="M12" s="115"/>
      <c r="N12" s="87"/>
      <c r="O12" s="58"/>
      <c r="P12" s="88"/>
      <c r="Q12" s="58"/>
      <c r="R12" s="58"/>
    </row>
    <row r="13" spans="1:18" x14ac:dyDescent="0.25">
      <c r="A13" s="98"/>
      <c r="B13" s="100"/>
      <c r="C13" s="105"/>
      <c r="D13" s="102"/>
      <c r="E13" s="17" t="s">
        <v>30</v>
      </c>
      <c r="F13" s="17" t="s">
        <v>31</v>
      </c>
      <c r="G13" s="15" t="s">
        <v>17</v>
      </c>
      <c r="H13" s="11" t="s">
        <v>83</v>
      </c>
      <c r="I13" s="17">
        <v>120</v>
      </c>
      <c r="J13" s="29">
        <v>120</v>
      </c>
      <c r="K13" s="17" t="str">
        <f t="shared" si="0"/>
        <v>OK</v>
      </c>
      <c r="L13" s="114"/>
      <c r="M13" s="115"/>
      <c r="N13" s="87"/>
      <c r="O13" s="58"/>
      <c r="P13" s="58"/>
      <c r="Q13" s="58"/>
      <c r="R13" s="58"/>
    </row>
    <row r="14" spans="1:18" x14ac:dyDescent="0.25">
      <c r="A14" s="98"/>
      <c r="B14" s="100"/>
      <c r="C14" s="105"/>
      <c r="D14" s="102"/>
      <c r="E14" s="17" t="s">
        <v>30</v>
      </c>
      <c r="F14" s="17" t="s">
        <v>32</v>
      </c>
      <c r="G14" s="15" t="s">
        <v>17</v>
      </c>
      <c r="H14" s="11" t="s">
        <v>84</v>
      </c>
      <c r="I14" s="17">
        <v>88</v>
      </c>
      <c r="J14" s="29">
        <v>88</v>
      </c>
      <c r="K14" s="17" t="str">
        <f t="shared" si="0"/>
        <v>OK</v>
      </c>
      <c r="L14" s="114"/>
      <c r="M14" s="115"/>
      <c r="N14" s="87"/>
      <c r="O14" s="58"/>
      <c r="P14" s="58"/>
      <c r="Q14" s="58"/>
      <c r="R14" s="58"/>
    </row>
    <row r="15" spans="1:18" ht="15" hidden="1" customHeight="1" x14ac:dyDescent="0.25">
      <c r="A15" s="98"/>
      <c r="B15" s="100"/>
      <c r="C15" s="105"/>
      <c r="D15" s="102"/>
      <c r="E15" s="17" t="s">
        <v>30</v>
      </c>
      <c r="F15" s="17" t="s">
        <v>33</v>
      </c>
      <c r="G15" s="15" t="s">
        <v>17</v>
      </c>
      <c r="H15" s="11" t="s">
        <v>85</v>
      </c>
      <c r="I15" s="17">
        <v>24</v>
      </c>
      <c r="J15" s="29">
        <v>0</v>
      </c>
      <c r="K15" s="17" t="str">
        <f t="shared" si="0"/>
        <v>NO</v>
      </c>
      <c r="L15" s="114"/>
      <c r="M15" s="115"/>
      <c r="N15" s="87"/>
      <c r="O15" s="58"/>
      <c r="P15" s="58"/>
      <c r="Q15" s="58"/>
      <c r="R15" s="58"/>
    </row>
    <row r="16" spans="1:18" ht="15" hidden="1" customHeight="1" x14ac:dyDescent="0.25">
      <c r="A16" s="98"/>
      <c r="B16" s="100"/>
      <c r="C16" s="105"/>
      <c r="D16" s="102"/>
      <c r="E16" s="17" t="s">
        <v>30</v>
      </c>
      <c r="F16" s="17" t="s">
        <v>34</v>
      </c>
      <c r="G16" s="15" t="s">
        <v>17</v>
      </c>
      <c r="H16" s="11" t="s">
        <v>86</v>
      </c>
      <c r="I16" s="17">
        <v>7</v>
      </c>
      <c r="J16" s="29">
        <v>0</v>
      </c>
      <c r="K16" s="17" t="str">
        <f t="shared" si="0"/>
        <v>NO</v>
      </c>
      <c r="L16" s="114"/>
      <c r="M16" s="115"/>
      <c r="N16" s="87"/>
      <c r="O16" s="58"/>
      <c r="P16" s="58"/>
      <c r="Q16" s="58"/>
      <c r="R16" s="58"/>
    </row>
    <row r="17" spans="1:18" ht="15" hidden="1" customHeight="1" x14ac:dyDescent="0.25">
      <c r="A17" s="98"/>
      <c r="B17" s="100"/>
      <c r="C17" s="105"/>
      <c r="D17" s="102"/>
      <c r="E17" s="17" t="s">
        <v>30</v>
      </c>
      <c r="F17" s="17" t="s">
        <v>36</v>
      </c>
      <c r="G17" s="15" t="s">
        <v>17</v>
      </c>
      <c r="H17" s="11" t="s">
        <v>87</v>
      </c>
      <c r="I17" s="17">
        <v>20</v>
      </c>
      <c r="J17" s="29">
        <v>0</v>
      </c>
      <c r="K17" s="17" t="str">
        <f t="shared" si="0"/>
        <v>NO</v>
      </c>
      <c r="L17" s="114"/>
      <c r="M17" s="115"/>
      <c r="N17" s="87"/>
      <c r="O17" s="58"/>
      <c r="P17" s="58"/>
      <c r="Q17" s="58"/>
      <c r="R17" s="58"/>
    </row>
    <row r="18" spans="1:18" x14ac:dyDescent="0.25">
      <c r="A18" s="98"/>
      <c r="B18" s="100"/>
      <c r="C18" s="105"/>
      <c r="D18" s="102"/>
      <c r="E18" s="17" t="s">
        <v>30</v>
      </c>
      <c r="F18" s="17" t="s">
        <v>37</v>
      </c>
      <c r="G18" s="15" t="s">
        <v>17</v>
      </c>
      <c r="H18" s="11" t="s">
        <v>88</v>
      </c>
      <c r="I18" s="17">
        <v>24</v>
      </c>
      <c r="J18" s="29">
        <v>12</v>
      </c>
      <c r="K18" s="17" t="str">
        <f t="shared" si="0"/>
        <v>NO</v>
      </c>
      <c r="L18" s="114"/>
      <c r="M18" s="115"/>
      <c r="N18" s="87"/>
      <c r="O18" s="58"/>
      <c r="P18" s="58"/>
      <c r="Q18" s="58"/>
      <c r="R18" s="58"/>
    </row>
    <row r="19" spans="1:18" x14ac:dyDescent="0.25">
      <c r="A19" s="98"/>
      <c r="B19" s="100"/>
      <c r="C19" s="105"/>
      <c r="D19" s="102"/>
      <c r="E19" s="17" t="s">
        <v>30</v>
      </c>
      <c r="F19" s="17" t="s">
        <v>38</v>
      </c>
      <c r="G19" s="15" t="s">
        <v>17</v>
      </c>
      <c r="H19" s="11" t="s">
        <v>89</v>
      </c>
      <c r="I19" s="17">
        <v>30</v>
      </c>
      <c r="J19" s="29">
        <v>15</v>
      </c>
      <c r="K19" s="17" t="str">
        <f t="shared" si="0"/>
        <v>NO</v>
      </c>
      <c r="L19" s="114"/>
      <c r="M19" s="115"/>
      <c r="N19" s="87"/>
      <c r="O19" s="58"/>
      <c r="P19" s="58"/>
      <c r="Q19" s="58"/>
      <c r="R19" s="58"/>
    </row>
    <row r="20" spans="1:18" x14ac:dyDescent="0.25">
      <c r="A20" s="98"/>
      <c r="B20" s="100"/>
      <c r="C20" s="105"/>
      <c r="D20" s="102"/>
      <c r="E20" s="17" t="s">
        <v>30</v>
      </c>
      <c r="F20" s="17" t="s">
        <v>39</v>
      </c>
      <c r="G20" s="15" t="s">
        <v>17</v>
      </c>
      <c r="H20" s="11" t="s">
        <v>90</v>
      </c>
      <c r="I20" s="17">
        <v>72</v>
      </c>
      <c r="J20" s="29">
        <v>72</v>
      </c>
      <c r="K20" s="17" t="str">
        <f t="shared" si="0"/>
        <v>OK</v>
      </c>
      <c r="L20" s="114"/>
      <c r="M20" s="115"/>
      <c r="N20" s="87"/>
      <c r="O20" s="58"/>
      <c r="P20" s="58"/>
      <c r="Q20" s="58"/>
      <c r="R20" s="58"/>
    </row>
    <row r="21" spans="1:18" ht="15" hidden="1" customHeight="1" x14ac:dyDescent="0.25">
      <c r="A21" s="98"/>
      <c r="B21" s="100"/>
      <c r="C21" s="105"/>
      <c r="D21" s="102"/>
      <c r="E21" s="17" t="s">
        <v>30</v>
      </c>
      <c r="F21" s="17" t="s">
        <v>40</v>
      </c>
      <c r="G21" s="15" t="s">
        <v>17</v>
      </c>
      <c r="H21" s="11" t="s">
        <v>91</v>
      </c>
      <c r="I21" s="17">
        <v>45</v>
      </c>
      <c r="J21" s="29">
        <v>0</v>
      </c>
      <c r="K21" s="17" t="str">
        <f t="shared" si="0"/>
        <v>NO</v>
      </c>
      <c r="L21" s="114"/>
      <c r="M21" s="115"/>
      <c r="N21" s="87"/>
      <c r="O21" s="58"/>
      <c r="P21" s="58"/>
      <c r="Q21" s="58"/>
      <c r="R21" s="58"/>
    </row>
    <row r="22" spans="1:18" x14ac:dyDescent="0.25">
      <c r="A22" s="98"/>
      <c r="B22" s="100"/>
      <c r="C22" s="105"/>
      <c r="D22" s="102"/>
      <c r="E22" s="17" t="s">
        <v>24</v>
      </c>
      <c r="F22" s="17" t="s">
        <v>21</v>
      </c>
      <c r="G22" s="15" t="s">
        <v>17</v>
      </c>
      <c r="H22" s="11" t="s">
        <v>92</v>
      </c>
      <c r="I22" s="17">
        <v>6.28</v>
      </c>
      <c r="J22" s="29">
        <v>0</v>
      </c>
      <c r="K22" s="17" t="str">
        <f t="shared" si="0"/>
        <v>NO</v>
      </c>
      <c r="L22" s="114"/>
      <c r="M22" s="115"/>
      <c r="N22" s="87"/>
      <c r="O22" s="58"/>
      <c r="P22" s="58"/>
      <c r="Q22" s="58"/>
      <c r="R22" s="58"/>
    </row>
    <row r="23" spans="1:18" x14ac:dyDescent="0.25">
      <c r="A23" s="98"/>
      <c r="B23" s="100"/>
      <c r="C23" s="105"/>
      <c r="D23" s="102"/>
      <c r="E23" s="17" t="s">
        <v>25</v>
      </c>
      <c r="F23" s="17" t="s">
        <v>461</v>
      </c>
      <c r="G23" s="15" t="s">
        <v>17</v>
      </c>
      <c r="H23" s="17" t="s">
        <v>462</v>
      </c>
      <c r="I23" s="17">
        <v>37.5</v>
      </c>
      <c r="J23" s="29">
        <v>37.5</v>
      </c>
      <c r="K23" s="17" t="str">
        <f t="shared" si="0"/>
        <v>OK</v>
      </c>
      <c r="L23" s="114"/>
      <c r="M23" s="115"/>
      <c r="N23" s="87"/>
      <c r="O23" s="58"/>
      <c r="P23" s="58"/>
      <c r="Q23" s="58"/>
      <c r="R23" s="58"/>
    </row>
    <row r="24" spans="1:18" x14ac:dyDescent="0.25">
      <c r="A24" s="98"/>
      <c r="B24" s="100"/>
      <c r="C24" s="105"/>
      <c r="D24" s="102"/>
      <c r="E24" s="17" t="s">
        <v>25</v>
      </c>
      <c r="F24" s="17" t="s">
        <v>459</v>
      </c>
      <c r="G24" s="15" t="s">
        <v>17</v>
      </c>
      <c r="H24" s="17" t="s">
        <v>460</v>
      </c>
      <c r="I24" s="17">
        <v>12</v>
      </c>
      <c r="J24" s="29">
        <v>12</v>
      </c>
      <c r="K24" s="17" t="str">
        <f t="shared" si="0"/>
        <v>OK</v>
      </c>
      <c r="L24" s="114"/>
      <c r="M24" s="115"/>
      <c r="N24" s="87"/>
      <c r="O24" s="58"/>
      <c r="P24" s="58"/>
      <c r="Q24" s="58"/>
      <c r="R24" s="58"/>
    </row>
    <row r="25" spans="1:18" x14ac:dyDescent="0.25">
      <c r="A25" s="98"/>
      <c r="B25" s="100"/>
      <c r="C25" s="105"/>
      <c r="D25" s="102"/>
      <c r="E25" s="17" t="s">
        <v>25</v>
      </c>
      <c r="F25" s="17" t="s">
        <v>463</v>
      </c>
      <c r="G25" s="15" t="s">
        <v>17</v>
      </c>
      <c r="H25" s="17" t="s">
        <v>464</v>
      </c>
      <c r="I25" s="17">
        <v>160</v>
      </c>
      <c r="J25" s="29">
        <v>160</v>
      </c>
      <c r="K25" s="17" t="str">
        <f t="shared" si="0"/>
        <v>OK</v>
      </c>
      <c r="L25" s="114"/>
      <c r="M25" s="115"/>
      <c r="N25" s="87"/>
      <c r="O25" s="58"/>
      <c r="P25" s="58"/>
      <c r="Q25" s="58"/>
      <c r="R25" s="58"/>
    </row>
    <row r="26" spans="1:18" ht="15" hidden="1" customHeight="1" x14ac:dyDescent="0.25">
      <c r="A26" s="98"/>
      <c r="B26" s="100"/>
      <c r="C26" s="105"/>
      <c r="D26" s="102"/>
      <c r="E26" s="17" t="s">
        <v>25</v>
      </c>
      <c r="F26" s="17" t="s">
        <v>26</v>
      </c>
      <c r="G26" s="15" t="s">
        <v>17</v>
      </c>
      <c r="H26" s="17" t="s">
        <v>93</v>
      </c>
      <c r="I26" s="17">
        <v>27</v>
      </c>
      <c r="J26" s="29">
        <v>0</v>
      </c>
      <c r="K26" s="17" t="str">
        <f t="shared" si="0"/>
        <v>NO</v>
      </c>
      <c r="L26" s="114"/>
      <c r="M26" s="115"/>
      <c r="N26" s="87"/>
      <c r="O26" s="58"/>
      <c r="P26" s="58"/>
      <c r="Q26" s="58"/>
      <c r="R26" s="58"/>
    </row>
    <row r="27" spans="1:18" ht="15" hidden="1" customHeight="1" x14ac:dyDescent="0.25">
      <c r="A27" s="98"/>
      <c r="B27" s="100"/>
      <c r="C27" s="105"/>
      <c r="D27" s="102"/>
      <c r="E27" s="17" t="s">
        <v>25</v>
      </c>
      <c r="F27" s="17" t="s">
        <v>27</v>
      </c>
      <c r="G27" s="15" t="s">
        <v>17</v>
      </c>
      <c r="H27" s="17" t="s">
        <v>94</v>
      </c>
      <c r="I27" s="17">
        <v>12</v>
      </c>
      <c r="J27" s="29">
        <v>0</v>
      </c>
      <c r="K27" s="17" t="str">
        <f t="shared" si="0"/>
        <v>NO</v>
      </c>
      <c r="L27" s="114"/>
      <c r="M27" s="115"/>
      <c r="N27" s="87"/>
      <c r="O27" s="58"/>
      <c r="P27" s="58"/>
      <c r="Q27" s="58"/>
      <c r="R27" s="58"/>
    </row>
    <row r="28" spans="1:18" ht="15" hidden="1" customHeight="1" x14ac:dyDescent="0.25">
      <c r="A28" s="98"/>
      <c r="B28" s="100"/>
      <c r="C28" s="105"/>
      <c r="D28" s="102"/>
      <c r="E28" s="17" t="s">
        <v>25</v>
      </c>
      <c r="F28" s="17" t="s">
        <v>28</v>
      </c>
      <c r="G28" s="15" t="s">
        <v>17</v>
      </c>
      <c r="H28" s="17" t="s">
        <v>95</v>
      </c>
      <c r="I28" s="17">
        <v>12</v>
      </c>
      <c r="J28" s="29">
        <v>0</v>
      </c>
      <c r="K28" s="17" t="str">
        <f t="shared" si="0"/>
        <v>NO</v>
      </c>
      <c r="L28" s="114"/>
      <c r="M28" s="115"/>
      <c r="N28" s="87"/>
      <c r="O28" s="58"/>
      <c r="P28" s="58"/>
      <c r="Q28" s="58"/>
      <c r="R28" s="58"/>
    </row>
    <row r="29" spans="1:18" ht="15" hidden="1" customHeight="1" x14ac:dyDescent="0.25">
      <c r="A29" s="98"/>
      <c r="B29" s="100"/>
      <c r="C29" s="105"/>
      <c r="D29" s="102"/>
      <c r="E29" s="17" t="s">
        <v>25</v>
      </c>
      <c r="F29" s="17" t="s">
        <v>29</v>
      </c>
      <c r="G29" s="15" t="s">
        <v>17</v>
      </c>
      <c r="H29" s="17" t="s">
        <v>96</v>
      </c>
      <c r="I29" s="17">
        <v>95</v>
      </c>
      <c r="J29" s="29">
        <v>0</v>
      </c>
      <c r="K29" s="17" t="str">
        <f t="shared" si="0"/>
        <v>NO</v>
      </c>
      <c r="L29" s="114"/>
      <c r="M29" s="115"/>
      <c r="N29" s="87"/>
      <c r="O29" s="58"/>
      <c r="P29" s="58"/>
      <c r="Q29" s="58"/>
      <c r="R29" s="58"/>
    </row>
    <row r="30" spans="1:18" x14ac:dyDescent="0.25">
      <c r="A30" s="98"/>
      <c r="B30" s="100"/>
      <c r="C30" s="105"/>
      <c r="D30" s="102"/>
      <c r="E30" s="17" t="s">
        <v>15</v>
      </c>
      <c r="F30" s="17" t="s">
        <v>16</v>
      </c>
      <c r="G30" s="15" t="s">
        <v>17</v>
      </c>
      <c r="H30" s="11" t="s">
        <v>97</v>
      </c>
      <c r="I30" s="17">
        <v>1</v>
      </c>
      <c r="J30" s="33">
        <v>1</v>
      </c>
      <c r="K30" s="17" t="str">
        <f t="shared" si="0"/>
        <v>OK</v>
      </c>
      <c r="L30" s="114"/>
      <c r="M30" s="115"/>
      <c r="N30" s="87"/>
      <c r="O30" s="58"/>
      <c r="P30" s="58"/>
      <c r="Q30" s="58"/>
      <c r="R30" s="58"/>
    </row>
    <row r="31" spans="1:18" ht="15.75" thickBot="1" x14ac:dyDescent="0.3">
      <c r="A31" s="98"/>
      <c r="B31" s="100"/>
      <c r="C31" s="106"/>
      <c r="D31" s="102"/>
      <c r="E31" s="17" t="s">
        <v>15</v>
      </c>
      <c r="F31" s="17" t="s">
        <v>18</v>
      </c>
      <c r="G31" s="15" t="s">
        <v>17</v>
      </c>
      <c r="H31" s="11" t="s">
        <v>98</v>
      </c>
      <c r="I31" s="10">
        <v>1</v>
      </c>
      <c r="J31" s="30">
        <v>1</v>
      </c>
      <c r="K31" s="10" t="str">
        <f t="shared" si="0"/>
        <v>OK</v>
      </c>
      <c r="L31" s="114"/>
      <c r="M31" s="115"/>
      <c r="N31" s="87"/>
      <c r="O31" s="58"/>
      <c r="P31" s="58"/>
      <c r="Q31" s="58"/>
      <c r="R31" s="58"/>
    </row>
    <row r="32" spans="1:18" x14ac:dyDescent="0.25">
      <c r="A32" s="98"/>
      <c r="B32" s="100"/>
      <c r="C32" s="104" t="s">
        <v>64</v>
      </c>
      <c r="D32" s="102"/>
      <c r="E32" s="18" t="s">
        <v>42</v>
      </c>
      <c r="F32" s="18" t="s">
        <v>52</v>
      </c>
      <c r="G32" s="13" t="s">
        <v>17</v>
      </c>
      <c r="H32" s="18" t="s">
        <v>99</v>
      </c>
      <c r="I32" s="18">
        <v>2</v>
      </c>
      <c r="J32" s="18">
        <v>2</v>
      </c>
      <c r="K32" s="28" t="str">
        <f t="shared" si="0"/>
        <v>OK</v>
      </c>
      <c r="L32" s="114"/>
      <c r="M32" s="115"/>
      <c r="N32" s="87"/>
      <c r="O32" s="58"/>
      <c r="P32" s="58"/>
      <c r="Q32" s="58"/>
      <c r="R32" s="58"/>
    </row>
    <row r="33" spans="1:18" x14ac:dyDescent="0.25">
      <c r="A33" s="98"/>
      <c r="B33" s="100"/>
      <c r="C33" s="105"/>
      <c r="D33" s="102"/>
      <c r="E33" s="17" t="s">
        <v>42</v>
      </c>
      <c r="F33" s="17" t="s">
        <v>40</v>
      </c>
      <c r="G33" s="15" t="s">
        <v>17</v>
      </c>
      <c r="H33" s="17" t="s">
        <v>100</v>
      </c>
      <c r="I33" s="17">
        <v>2</v>
      </c>
      <c r="J33" s="17">
        <v>2</v>
      </c>
      <c r="K33" s="29" t="str">
        <f t="shared" si="0"/>
        <v>OK</v>
      </c>
      <c r="L33" s="114"/>
      <c r="M33" s="115"/>
      <c r="N33" s="87"/>
      <c r="O33" s="58"/>
      <c r="P33" s="58"/>
      <c r="Q33" s="58"/>
      <c r="R33" s="58"/>
    </row>
    <row r="34" spans="1:18" x14ac:dyDescent="0.25">
      <c r="A34" s="98"/>
      <c r="B34" s="100"/>
      <c r="C34" s="105"/>
      <c r="D34" s="102"/>
      <c r="E34" s="17" t="s">
        <v>19</v>
      </c>
      <c r="F34" s="17" t="s">
        <v>46</v>
      </c>
      <c r="G34" s="15" t="s">
        <v>17</v>
      </c>
      <c r="H34" s="17" t="s">
        <v>101</v>
      </c>
      <c r="I34" s="17">
        <v>3</v>
      </c>
      <c r="J34" s="17">
        <v>2</v>
      </c>
      <c r="K34" s="29" t="str">
        <f t="shared" si="0"/>
        <v>NO</v>
      </c>
      <c r="L34" s="114"/>
      <c r="M34" s="115"/>
      <c r="N34" s="87"/>
      <c r="O34" s="58"/>
      <c r="P34" s="58"/>
      <c r="Q34" s="58"/>
      <c r="R34" s="58"/>
    </row>
    <row r="35" spans="1:18" x14ac:dyDescent="0.25">
      <c r="A35" s="98"/>
      <c r="B35" s="100"/>
      <c r="C35" s="105"/>
      <c r="D35" s="102"/>
      <c r="E35" s="17" t="s">
        <v>19</v>
      </c>
      <c r="F35" s="17" t="s">
        <v>20</v>
      </c>
      <c r="G35" s="15" t="s">
        <v>17</v>
      </c>
      <c r="H35" s="17" t="s">
        <v>102</v>
      </c>
      <c r="I35" s="17">
        <v>10</v>
      </c>
      <c r="J35" s="17">
        <v>10</v>
      </c>
      <c r="K35" s="29" t="str">
        <f t="shared" si="0"/>
        <v>OK</v>
      </c>
      <c r="L35" s="114"/>
      <c r="M35" s="115"/>
      <c r="N35" s="87"/>
    </row>
    <row r="36" spans="1:18" x14ac:dyDescent="0.25">
      <c r="A36" s="98"/>
      <c r="B36" s="100"/>
      <c r="C36" s="105"/>
      <c r="D36" s="102"/>
      <c r="E36" s="17" t="s">
        <v>19</v>
      </c>
      <c r="F36" s="17" t="s">
        <v>18</v>
      </c>
      <c r="G36" s="15" t="s">
        <v>17</v>
      </c>
      <c r="H36" s="17" t="s">
        <v>103</v>
      </c>
      <c r="I36" s="17">
        <v>1</v>
      </c>
      <c r="J36" s="17">
        <v>1</v>
      </c>
      <c r="K36" s="29" t="str">
        <f t="shared" si="0"/>
        <v>OK</v>
      </c>
      <c r="L36" s="114"/>
      <c r="M36" s="115"/>
      <c r="N36" s="87"/>
    </row>
    <row r="37" spans="1:18" x14ac:dyDescent="0.25">
      <c r="A37" s="98"/>
      <c r="B37" s="100"/>
      <c r="C37" s="105"/>
      <c r="D37" s="102"/>
      <c r="E37" s="17" t="s">
        <v>19</v>
      </c>
      <c r="F37" s="17" t="s">
        <v>21</v>
      </c>
      <c r="G37" s="15" t="s">
        <v>17</v>
      </c>
      <c r="H37" s="17" t="s">
        <v>104</v>
      </c>
      <c r="I37" s="17">
        <v>18</v>
      </c>
      <c r="J37" s="17">
        <v>18</v>
      </c>
      <c r="K37" s="29" t="str">
        <f t="shared" si="0"/>
        <v>OK</v>
      </c>
      <c r="L37" s="114"/>
      <c r="M37" s="115"/>
      <c r="N37" s="87"/>
    </row>
    <row r="38" spans="1:18" ht="15" hidden="1" customHeight="1" x14ac:dyDescent="0.25">
      <c r="A38" s="98"/>
      <c r="B38" s="100"/>
      <c r="C38" s="105"/>
      <c r="D38" s="102"/>
      <c r="E38" s="17" t="s">
        <v>19</v>
      </c>
      <c r="F38" s="17" t="s">
        <v>22</v>
      </c>
      <c r="G38" s="15" t="s">
        <v>17</v>
      </c>
      <c r="H38" s="17" t="s">
        <v>105</v>
      </c>
      <c r="I38" s="17">
        <v>2</v>
      </c>
      <c r="J38" s="17">
        <v>0</v>
      </c>
      <c r="K38" s="29" t="str">
        <f t="shared" si="0"/>
        <v>NO</v>
      </c>
      <c r="L38" s="114"/>
      <c r="M38" s="115"/>
      <c r="N38" s="87"/>
    </row>
    <row r="39" spans="1:18" ht="15" hidden="1" customHeight="1" x14ac:dyDescent="0.25">
      <c r="A39" s="98"/>
      <c r="B39" s="100"/>
      <c r="C39" s="105"/>
      <c r="D39" s="102"/>
      <c r="E39" s="17" t="s">
        <v>19</v>
      </c>
      <c r="F39" s="17" t="s">
        <v>23</v>
      </c>
      <c r="G39" s="15" t="s">
        <v>17</v>
      </c>
      <c r="H39" s="17" t="s">
        <v>106</v>
      </c>
      <c r="I39" s="17">
        <v>1</v>
      </c>
      <c r="J39" s="17">
        <v>0</v>
      </c>
      <c r="K39" s="29" t="str">
        <f t="shared" si="0"/>
        <v>NO</v>
      </c>
      <c r="L39" s="114"/>
      <c r="M39" s="115"/>
      <c r="N39" s="87"/>
    </row>
    <row r="40" spans="1:18" x14ac:dyDescent="0.25">
      <c r="A40" s="98"/>
      <c r="B40" s="100"/>
      <c r="C40" s="105"/>
      <c r="D40" s="102"/>
      <c r="E40" s="17" t="s">
        <v>45</v>
      </c>
      <c r="F40" s="17" t="s">
        <v>33</v>
      </c>
      <c r="G40" s="15" t="s">
        <v>17</v>
      </c>
      <c r="H40" s="17" t="s">
        <v>107</v>
      </c>
      <c r="I40" s="17">
        <v>3</v>
      </c>
      <c r="J40" s="17">
        <v>3</v>
      </c>
      <c r="K40" s="29" t="str">
        <f t="shared" si="0"/>
        <v>OK</v>
      </c>
      <c r="L40" s="114"/>
      <c r="M40" s="115"/>
      <c r="N40" s="87"/>
    </row>
    <row r="41" spans="1:18" x14ac:dyDescent="0.25">
      <c r="A41" s="98"/>
      <c r="B41" s="100"/>
      <c r="C41" s="105"/>
      <c r="D41" s="102"/>
      <c r="E41" s="19" t="s">
        <v>45</v>
      </c>
      <c r="F41" s="19" t="s">
        <v>16</v>
      </c>
      <c r="G41" s="15" t="s">
        <v>17</v>
      </c>
      <c r="H41" s="19" t="s">
        <v>465</v>
      </c>
      <c r="I41" s="19">
        <v>1</v>
      </c>
      <c r="J41" s="19">
        <v>1</v>
      </c>
      <c r="K41" s="45" t="str">
        <f t="shared" si="0"/>
        <v>OK</v>
      </c>
      <c r="L41" s="114"/>
      <c r="M41" s="115"/>
      <c r="N41" s="87"/>
    </row>
    <row r="42" spans="1:18" x14ac:dyDescent="0.25">
      <c r="A42" s="98"/>
      <c r="B42" s="100"/>
      <c r="C42" s="105"/>
      <c r="D42" s="102"/>
      <c r="E42" s="19" t="s">
        <v>45</v>
      </c>
      <c r="F42" s="19" t="s">
        <v>37</v>
      </c>
      <c r="G42" s="15" t="s">
        <v>17</v>
      </c>
      <c r="H42" s="19" t="s">
        <v>466</v>
      </c>
      <c r="I42" s="19">
        <v>1</v>
      </c>
      <c r="J42" s="19">
        <v>1</v>
      </c>
      <c r="K42" s="45" t="str">
        <f t="shared" si="0"/>
        <v>OK</v>
      </c>
      <c r="L42" s="114"/>
      <c r="M42" s="115"/>
      <c r="N42" s="87"/>
    </row>
    <row r="43" spans="1:18" x14ac:dyDescent="0.25">
      <c r="A43" s="98"/>
      <c r="B43" s="100"/>
      <c r="C43" s="105"/>
      <c r="D43" s="102"/>
      <c r="E43" s="17" t="s">
        <v>41</v>
      </c>
      <c r="F43" s="17" t="s">
        <v>46</v>
      </c>
      <c r="G43" s="15" t="s">
        <v>17</v>
      </c>
      <c r="H43" s="17" t="s">
        <v>108</v>
      </c>
      <c r="I43" s="17">
        <v>1.57</v>
      </c>
      <c r="J43" s="17">
        <v>1.57</v>
      </c>
      <c r="K43" s="29" t="str">
        <f t="shared" si="0"/>
        <v>OK</v>
      </c>
      <c r="L43" s="114"/>
      <c r="M43" s="115"/>
      <c r="N43" s="87"/>
    </row>
    <row r="44" spans="1:18" x14ac:dyDescent="0.25">
      <c r="A44" s="98"/>
      <c r="B44" s="100"/>
      <c r="C44" s="105"/>
      <c r="D44" s="102"/>
      <c r="E44" s="17" t="s">
        <v>30</v>
      </c>
      <c r="F44" s="17" t="s">
        <v>33</v>
      </c>
      <c r="G44" s="15" t="s">
        <v>17</v>
      </c>
      <c r="H44" s="17" t="s">
        <v>109</v>
      </c>
      <c r="I44" s="17">
        <v>6</v>
      </c>
      <c r="J44" s="17">
        <v>6</v>
      </c>
      <c r="K44" s="29" t="str">
        <f t="shared" si="0"/>
        <v>OK</v>
      </c>
      <c r="L44" s="114"/>
      <c r="M44" s="115"/>
      <c r="N44" s="87"/>
    </row>
    <row r="45" spans="1:18" x14ac:dyDescent="0.25">
      <c r="A45" s="98"/>
      <c r="B45" s="100"/>
      <c r="C45" s="105"/>
      <c r="D45" s="102"/>
      <c r="E45" s="17" t="s">
        <v>30</v>
      </c>
      <c r="F45" s="17" t="s">
        <v>35</v>
      </c>
      <c r="G45" s="15" t="s">
        <v>17</v>
      </c>
      <c r="H45" s="17" t="s">
        <v>467</v>
      </c>
      <c r="I45" s="17">
        <v>8</v>
      </c>
      <c r="J45" s="17">
        <v>8</v>
      </c>
      <c r="K45" s="29" t="str">
        <f t="shared" si="0"/>
        <v>OK</v>
      </c>
      <c r="L45" s="114"/>
      <c r="M45" s="115"/>
      <c r="N45" s="87"/>
    </row>
    <row r="46" spans="1:18" x14ac:dyDescent="0.25">
      <c r="A46" s="98"/>
      <c r="B46" s="100"/>
      <c r="C46" s="105"/>
      <c r="D46" s="102"/>
      <c r="E46" s="19" t="s">
        <v>30</v>
      </c>
      <c r="F46" s="19" t="s">
        <v>36</v>
      </c>
      <c r="G46" s="15" t="s">
        <v>17</v>
      </c>
      <c r="H46" s="19" t="s">
        <v>468</v>
      </c>
      <c r="I46" s="19">
        <v>10</v>
      </c>
      <c r="J46" s="19">
        <v>10</v>
      </c>
      <c r="K46" s="45" t="str">
        <f t="shared" ref="K46" si="1">IF(I46=J46, "OK", "NO")</f>
        <v>OK</v>
      </c>
      <c r="L46" s="114"/>
      <c r="M46" s="115"/>
      <c r="N46" s="87"/>
    </row>
    <row r="47" spans="1:18" x14ac:dyDescent="0.25">
      <c r="A47" s="98"/>
      <c r="B47" s="100"/>
      <c r="C47" s="105"/>
      <c r="D47" s="102"/>
      <c r="E47" s="17" t="s">
        <v>30</v>
      </c>
      <c r="F47" s="17" t="s">
        <v>38</v>
      </c>
      <c r="G47" s="15" t="s">
        <v>17</v>
      </c>
      <c r="H47" s="17" t="s">
        <v>110</v>
      </c>
      <c r="I47" s="17">
        <v>15</v>
      </c>
      <c r="J47" s="17">
        <v>15</v>
      </c>
      <c r="K47" s="29" t="str">
        <f t="shared" si="0"/>
        <v>OK</v>
      </c>
      <c r="L47" s="114"/>
      <c r="M47" s="115"/>
      <c r="N47" s="87"/>
    </row>
    <row r="48" spans="1:18" x14ac:dyDescent="0.25">
      <c r="A48" s="98"/>
      <c r="B48" s="100"/>
      <c r="C48" s="105"/>
      <c r="D48" s="102"/>
      <c r="E48" s="17" t="s">
        <v>30</v>
      </c>
      <c r="F48" s="17" t="s">
        <v>48</v>
      </c>
      <c r="G48" s="15" t="s">
        <v>17</v>
      </c>
      <c r="H48" s="17" t="s">
        <v>111</v>
      </c>
      <c r="I48" s="17">
        <v>17.5</v>
      </c>
      <c r="J48" s="17">
        <v>17.5</v>
      </c>
      <c r="K48" s="29" t="str">
        <f t="shared" si="0"/>
        <v>OK</v>
      </c>
      <c r="L48" s="114"/>
      <c r="M48" s="115"/>
      <c r="N48" s="87"/>
    </row>
    <row r="49" spans="1:14" x14ac:dyDescent="0.25">
      <c r="A49" s="98"/>
      <c r="B49" s="100"/>
      <c r="C49" s="105"/>
      <c r="D49" s="102"/>
      <c r="E49" s="17" t="s">
        <v>30</v>
      </c>
      <c r="F49" s="17" t="s">
        <v>49</v>
      </c>
      <c r="G49" s="15" t="s">
        <v>17</v>
      </c>
      <c r="H49" s="17" t="s">
        <v>112</v>
      </c>
      <c r="I49" s="17">
        <v>20</v>
      </c>
      <c r="J49" s="17">
        <v>20</v>
      </c>
      <c r="K49" s="29" t="str">
        <f t="shared" si="0"/>
        <v>OK</v>
      </c>
      <c r="L49" s="114"/>
      <c r="M49" s="115"/>
      <c r="N49" s="87"/>
    </row>
    <row r="50" spans="1:14" x14ac:dyDescent="0.25">
      <c r="A50" s="98"/>
      <c r="B50" s="100"/>
      <c r="C50" s="105"/>
      <c r="D50" s="102"/>
      <c r="E50" s="17" t="s">
        <v>30</v>
      </c>
      <c r="F50" s="17" t="s">
        <v>50</v>
      </c>
      <c r="G50" s="15" t="s">
        <v>17</v>
      </c>
      <c r="H50" s="17" t="s">
        <v>113</v>
      </c>
      <c r="I50" s="17">
        <v>21</v>
      </c>
      <c r="J50" s="17">
        <v>21</v>
      </c>
      <c r="K50" s="29" t="str">
        <f t="shared" si="0"/>
        <v>OK</v>
      </c>
      <c r="L50" s="114"/>
      <c r="M50" s="115"/>
      <c r="N50" s="87"/>
    </row>
    <row r="51" spans="1:14" x14ac:dyDescent="0.25">
      <c r="A51" s="98"/>
      <c r="B51" s="100"/>
      <c r="C51" s="105"/>
      <c r="D51" s="102"/>
      <c r="E51" s="17" t="s">
        <v>30</v>
      </c>
      <c r="F51" s="17" t="s">
        <v>39</v>
      </c>
      <c r="G51" s="15" t="s">
        <v>17</v>
      </c>
      <c r="H51" s="17" t="s">
        <v>114</v>
      </c>
      <c r="I51" s="17">
        <v>48</v>
      </c>
      <c r="J51" s="17">
        <v>48</v>
      </c>
      <c r="K51" s="29" t="str">
        <f t="shared" si="0"/>
        <v>OK</v>
      </c>
      <c r="L51" s="114"/>
      <c r="M51" s="115"/>
      <c r="N51" s="87"/>
    </row>
    <row r="52" spans="1:14" x14ac:dyDescent="0.25">
      <c r="A52" s="98"/>
      <c r="B52" s="100"/>
      <c r="C52" s="105"/>
      <c r="D52" s="102"/>
      <c r="E52" s="17" t="s">
        <v>30</v>
      </c>
      <c r="F52" s="17" t="s">
        <v>469</v>
      </c>
      <c r="G52" s="15" t="s">
        <v>17</v>
      </c>
      <c r="H52" s="17" t="s">
        <v>470</v>
      </c>
      <c r="I52" s="17">
        <v>150</v>
      </c>
      <c r="J52" s="17">
        <v>150</v>
      </c>
      <c r="K52" s="29" t="str">
        <f t="shared" si="0"/>
        <v>OK</v>
      </c>
      <c r="L52" s="114"/>
      <c r="M52" s="115"/>
      <c r="N52" s="87"/>
    </row>
    <row r="53" spans="1:14" ht="15" hidden="1" customHeight="1" x14ac:dyDescent="0.25">
      <c r="A53" s="98"/>
      <c r="B53" s="100"/>
      <c r="C53" s="105"/>
      <c r="D53" s="102"/>
      <c r="E53" s="17" t="s">
        <v>24</v>
      </c>
      <c r="F53" s="17" t="s">
        <v>23</v>
      </c>
      <c r="G53" s="15" t="s">
        <v>17</v>
      </c>
      <c r="H53" s="17" t="s">
        <v>115</v>
      </c>
      <c r="I53" s="17">
        <v>7.79</v>
      </c>
      <c r="J53" s="17">
        <v>0</v>
      </c>
      <c r="K53" s="29" t="str">
        <f t="shared" si="0"/>
        <v>NO</v>
      </c>
      <c r="L53" s="114"/>
      <c r="M53" s="115"/>
      <c r="N53" s="87"/>
    </row>
    <row r="54" spans="1:14" x14ac:dyDescent="0.25">
      <c r="A54" s="98"/>
      <c r="B54" s="100"/>
      <c r="C54" s="105"/>
      <c r="D54" s="102"/>
      <c r="E54" s="17" t="s">
        <v>25</v>
      </c>
      <c r="F54" s="17" t="s">
        <v>47</v>
      </c>
      <c r="G54" s="15" t="s">
        <v>17</v>
      </c>
      <c r="H54" s="17" t="s">
        <v>116</v>
      </c>
      <c r="I54" s="17">
        <v>160</v>
      </c>
      <c r="J54" s="17">
        <v>640</v>
      </c>
      <c r="K54" s="29" t="str">
        <f t="shared" si="0"/>
        <v>NO</v>
      </c>
      <c r="L54" s="114"/>
      <c r="M54" s="115"/>
      <c r="N54" s="87"/>
    </row>
    <row r="55" spans="1:14" x14ac:dyDescent="0.25">
      <c r="A55" s="98"/>
      <c r="B55" s="100"/>
      <c r="C55" s="105"/>
      <c r="D55" s="102"/>
      <c r="E55" s="17" t="s">
        <v>25</v>
      </c>
      <c r="F55" s="17" t="s">
        <v>471</v>
      </c>
      <c r="G55" s="15" t="s">
        <v>17</v>
      </c>
      <c r="H55" s="17" t="s">
        <v>472</v>
      </c>
      <c r="I55" s="17">
        <v>12</v>
      </c>
      <c r="J55" s="17">
        <v>12</v>
      </c>
      <c r="K55" s="29" t="str">
        <f t="shared" si="0"/>
        <v>OK</v>
      </c>
      <c r="L55" s="114"/>
      <c r="M55" s="115"/>
      <c r="N55" s="87"/>
    </row>
    <row r="56" spans="1:14" x14ac:dyDescent="0.25">
      <c r="A56" s="98"/>
      <c r="B56" s="100"/>
      <c r="C56" s="107"/>
      <c r="D56" s="102"/>
      <c r="E56" s="19" t="s">
        <v>25</v>
      </c>
      <c r="F56" s="19" t="s">
        <v>473</v>
      </c>
      <c r="G56" s="15" t="s">
        <v>17</v>
      </c>
      <c r="H56" s="19" t="s">
        <v>474</v>
      </c>
      <c r="I56" s="19">
        <v>280</v>
      </c>
      <c r="J56" s="19">
        <v>280</v>
      </c>
      <c r="K56" s="45" t="str">
        <f t="shared" si="0"/>
        <v>OK</v>
      </c>
      <c r="L56" s="114"/>
      <c r="M56" s="115"/>
      <c r="N56" s="87"/>
    </row>
    <row r="57" spans="1:14" ht="15.75" thickBot="1" x14ac:dyDescent="0.3">
      <c r="A57" s="98"/>
      <c r="B57" s="100"/>
      <c r="C57" s="106"/>
      <c r="D57" s="102"/>
      <c r="E57" s="17" t="s">
        <v>15</v>
      </c>
      <c r="F57" s="17" t="s">
        <v>44</v>
      </c>
      <c r="G57" s="15" t="s">
        <v>17</v>
      </c>
      <c r="H57" s="17" t="s">
        <v>117</v>
      </c>
      <c r="I57" s="10">
        <v>2</v>
      </c>
      <c r="J57" s="34">
        <v>2</v>
      </c>
      <c r="K57" s="30" t="str">
        <f t="shared" si="0"/>
        <v>OK</v>
      </c>
      <c r="L57" s="114"/>
      <c r="M57" s="115"/>
      <c r="N57" s="87"/>
    </row>
    <row r="58" spans="1:14" x14ac:dyDescent="0.25">
      <c r="A58" s="98"/>
      <c r="B58" s="100"/>
      <c r="C58" s="108" t="s">
        <v>65</v>
      </c>
      <c r="D58" s="102"/>
      <c r="E58" s="18" t="s">
        <v>43</v>
      </c>
      <c r="F58" s="18" t="s">
        <v>21</v>
      </c>
      <c r="G58" s="13" t="s">
        <v>17</v>
      </c>
      <c r="H58" s="25" t="s">
        <v>118</v>
      </c>
      <c r="I58" s="18">
        <v>1</v>
      </c>
      <c r="J58" s="18">
        <v>1</v>
      </c>
      <c r="K58" s="28" t="str">
        <f t="shared" si="0"/>
        <v>OK</v>
      </c>
      <c r="L58" s="114"/>
      <c r="M58" s="115"/>
      <c r="N58" s="87"/>
    </row>
    <row r="59" spans="1:14" x14ac:dyDescent="0.25">
      <c r="A59" s="98"/>
      <c r="B59" s="100"/>
      <c r="C59" s="109"/>
      <c r="D59" s="102"/>
      <c r="E59" s="17" t="s">
        <v>43</v>
      </c>
      <c r="F59" s="17" t="s">
        <v>22</v>
      </c>
      <c r="G59" s="15" t="s">
        <v>17</v>
      </c>
      <c r="H59" s="11" t="s">
        <v>119</v>
      </c>
      <c r="I59" s="17">
        <v>2</v>
      </c>
      <c r="J59" s="17">
        <v>2</v>
      </c>
      <c r="K59" s="29" t="str">
        <f t="shared" si="0"/>
        <v>OK</v>
      </c>
      <c r="L59" s="114"/>
      <c r="M59" s="115"/>
      <c r="N59" s="87"/>
    </row>
    <row r="60" spans="1:14" x14ac:dyDescent="0.25">
      <c r="A60" s="98"/>
      <c r="B60" s="100"/>
      <c r="C60" s="109"/>
      <c r="D60" s="102"/>
      <c r="E60" s="17" t="s">
        <v>19</v>
      </c>
      <c r="F60" s="17" t="s">
        <v>46</v>
      </c>
      <c r="G60" s="15" t="s">
        <v>17</v>
      </c>
      <c r="H60" s="11" t="s">
        <v>120</v>
      </c>
      <c r="I60" s="17">
        <v>3</v>
      </c>
      <c r="J60" s="17">
        <v>3</v>
      </c>
      <c r="K60" s="29" t="str">
        <f t="shared" si="0"/>
        <v>OK</v>
      </c>
      <c r="L60" s="114"/>
      <c r="M60" s="115"/>
      <c r="N60" s="87"/>
    </row>
    <row r="61" spans="1:14" x14ac:dyDescent="0.25">
      <c r="A61" s="98"/>
      <c r="B61" s="100"/>
      <c r="C61" s="109"/>
      <c r="D61" s="102"/>
      <c r="E61" s="17" t="s">
        <v>19</v>
      </c>
      <c r="F61" s="17" t="s">
        <v>20</v>
      </c>
      <c r="G61" s="15" t="s">
        <v>17</v>
      </c>
      <c r="H61" s="11" t="s">
        <v>121</v>
      </c>
      <c r="I61" s="17">
        <v>5</v>
      </c>
      <c r="J61" s="17">
        <v>5</v>
      </c>
      <c r="K61" s="29" t="str">
        <f t="shared" si="0"/>
        <v>OK</v>
      </c>
      <c r="L61" s="114"/>
      <c r="M61" s="115"/>
      <c r="N61" s="87"/>
    </row>
    <row r="62" spans="1:14" x14ac:dyDescent="0.25">
      <c r="A62" s="98"/>
      <c r="B62" s="100"/>
      <c r="C62" s="109"/>
      <c r="D62" s="102"/>
      <c r="E62" s="17" t="s">
        <v>19</v>
      </c>
      <c r="F62" s="17" t="s">
        <v>18</v>
      </c>
      <c r="G62" s="15" t="s">
        <v>17</v>
      </c>
      <c r="H62" s="11" t="s">
        <v>122</v>
      </c>
      <c r="I62" s="17">
        <v>5</v>
      </c>
      <c r="J62" s="17">
        <v>5</v>
      </c>
      <c r="K62" s="29" t="str">
        <f t="shared" si="0"/>
        <v>OK</v>
      </c>
      <c r="L62" s="114"/>
      <c r="M62" s="115"/>
      <c r="N62" s="87"/>
    </row>
    <row r="63" spans="1:14" x14ac:dyDescent="0.25">
      <c r="A63" s="98"/>
      <c r="B63" s="100"/>
      <c r="C63" s="109"/>
      <c r="D63" s="102"/>
      <c r="E63" s="17" t="s">
        <v>19</v>
      </c>
      <c r="F63" s="17" t="s">
        <v>21</v>
      </c>
      <c r="G63" s="15" t="s">
        <v>17</v>
      </c>
      <c r="H63" s="11" t="s">
        <v>123</v>
      </c>
      <c r="I63" s="17">
        <v>24</v>
      </c>
      <c r="J63" s="17">
        <v>24</v>
      </c>
      <c r="K63" s="29" t="str">
        <f t="shared" si="0"/>
        <v>OK</v>
      </c>
      <c r="L63" s="114"/>
      <c r="M63" s="115"/>
      <c r="N63" s="87"/>
    </row>
    <row r="64" spans="1:14" x14ac:dyDescent="0.25">
      <c r="A64" s="98"/>
      <c r="B64" s="100"/>
      <c r="C64" s="109"/>
      <c r="D64" s="102"/>
      <c r="E64" s="17" t="s">
        <v>19</v>
      </c>
      <c r="F64" s="17" t="s">
        <v>22</v>
      </c>
      <c r="G64" s="15" t="s">
        <v>17</v>
      </c>
      <c r="H64" s="11" t="s">
        <v>124</v>
      </c>
      <c r="I64" s="17">
        <v>2</v>
      </c>
      <c r="J64" s="17">
        <v>2</v>
      </c>
      <c r="K64" s="29" t="str">
        <f t="shared" si="0"/>
        <v>OK</v>
      </c>
      <c r="L64" s="114"/>
      <c r="M64" s="115"/>
      <c r="N64" s="87"/>
    </row>
    <row r="65" spans="1:14" x14ac:dyDescent="0.25">
      <c r="A65" s="98"/>
      <c r="B65" s="100"/>
      <c r="C65" s="109"/>
      <c r="D65" s="102"/>
      <c r="E65" s="17" t="s">
        <v>45</v>
      </c>
      <c r="F65" s="17" t="s">
        <v>33</v>
      </c>
      <c r="G65" s="15" t="s">
        <v>17</v>
      </c>
      <c r="H65" s="11" t="s">
        <v>125</v>
      </c>
      <c r="I65" s="17">
        <v>2</v>
      </c>
      <c r="J65" s="17">
        <v>2</v>
      </c>
      <c r="K65" s="29" t="str">
        <f t="shared" si="0"/>
        <v>OK</v>
      </c>
      <c r="L65" s="114"/>
      <c r="M65" s="115"/>
      <c r="N65" s="87"/>
    </row>
    <row r="66" spans="1:14" x14ac:dyDescent="0.25">
      <c r="A66" s="98"/>
      <c r="B66" s="100"/>
      <c r="C66" s="109"/>
      <c r="D66" s="102"/>
      <c r="E66" s="17" t="s">
        <v>45</v>
      </c>
      <c r="F66" s="17" t="s">
        <v>35</v>
      </c>
      <c r="G66" s="15" t="s">
        <v>17</v>
      </c>
      <c r="H66" s="11" t="s">
        <v>126</v>
      </c>
      <c r="I66" s="17">
        <v>1</v>
      </c>
      <c r="J66" s="35">
        <v>1</v>
      </c>
      <c r="K66" s="29" t="str">
        <f t="shared" si="0"/>
        <v>OK</v>
      </c>
      <c r="L66" s="114"/>
      <c r="M66" s="115"/>
      <c r="N66" s="87"/>
    </row>
    <row r="67" spans="1:14" x14ac:dyDescent="0.25">
      <c r="A67" s="98"/>
      <c r="B67" s="100"/>
      <c r="C67" s="109"/>
      <c r="D67" s="102"/>
      <c r="E67" s="17" t="s">
        <v>41</v>
      </c>
      <c r="F67" s="17" t="s">
        <v>46</v>
      </c>
      <c r="G67" s="15" t="s">
        <v>17</v>
      </c>
      <c r="H67" s="11" t="s">
        <v>127</v>
      </c>
      <c r="I67" s="17">
        <v>1.57</v>
      </c>
      <c r="J67" s="17">
        <v>1.57</v>
      </c>
      <c r="K67" s="29" t="str">
        <f t="shared" si="0"/>
        <v>OK</v>
      </c>
      <c r="L67" s="114"/>
      <c r="M67" s="115"/>
      <c r="N67" s="87"/>
    </row>
    <row r="68" spans="1:14" x14ac:dyDescent="0.25">
      <c r="A68" s="98"/>
      <c r="B68" s="100"/>
      <c r="C68" s="109"/>
      <c r="D68" s="102"/>
      <c r="E68" s="17" t="s">
        <v>30</v>
      </c>
      <c r="F68" s="17" t="s">
        <v>53</v>
      </c>
      <c r="G68" s="15" t="s">
        <v>17</v>
      </c>
      <c r="H68" s="11" t="s">
        <v>128</v>
      </c>
      <c r="I68" s="17">
        <v>32</v>
      </c>
      <c r="J68" s="17">
        <v>32</v>
      </c>
      <c r="K68" s="29" t="str">
        <f t="shared" si="0"/>
        <v>OK</v>
      </c>
      <c r="L68" s="114"/>
      <c r="M68" s="115"/>
      <c r="N68" s="87"/>
    </row>
    <row r="69" spans="1:14" x14ac:dyDescent="0.25">
      <c r="A69" s="98"/>
      <c r="B69" s="100"/>
      <c r="C69" s="109"/>
      <c r="D69" s="102"/>
      <c r="E69" s="17" t="s">
        <v>30</v>
      </c>
      <c r="F69" s="17" t="s">
        <v>54</v>
      </c>
      <c r="G69" s="15" t="s">
        <v>17</v>
      </c>
      <c r="H69" s="11" t="s">
        <v>129</v>
      </c>
      <c r="I69" s="17">
        <v>36</v>
      </c>
      <c r="J69" s="17">
        <v>36</v>
      </c>
      <c r="K69" s="29" t="str">
        <f t="shared" si="0"/>
        <v>OK</v>
      </c>
      <c r="L69" s="114"/>
      <c r="M69" s="115"/>
      <c r="N69" s="87"/>
    </row>
    <row r="70" spans="1:14" x14ac:dyDescent="0.25">
      <c r="A70" s="98"/>
      <c r="B70" s="100"/>
      <c r="C70" s="109"/>
      <c r="D70" s="102"/>
      <c r="E70" s="17" t="s">
        <v>30</v>
      </c>
      <c r="F70" s="17" t="s">
        <v>38</v>
      </c>
      <c r="G70" s="15" t="s">
        <v>17</v>
      </c>
      <c r="H70" s="11" t="s">
        <v>130</v>
      </c>
      <c r="I70" s="17">
        <v>30</v>
      </c>
      <c r="J70" s="17">
        <v>30</v>
      </c>
      <c r="K70" s="29" t="str">
        <f t="shared" si="0"/>
        <v>OK</v>
      </c>
      <c r="L70" s="114"/>
      <c r="M70" s="115"/>
      <c r="N70" s="87"/>
    </row>
    <row r="71" spans="1:14" x14ac:dyDescent="0.25">
      <c r="A71" s="98"/>
      <c r="B71" s="100"/>
      <c r="C71" s="109"/>
      <c r="D71" s="102"/>
      <c r="E71" s="17" t="s">
        <v>30</v>
      </c>
      <c r="F71" s="17" t="s">
        <v>49</v>
      </c>
      <c r="G71" s="15" t="s">
        <v>17</v>
      </c>
      <c r="H71" s="11" t="s">
        <v>131</v>
      </c>
      <c r="I71" s="17">
        <v>40</v>
      </c>
      <c r="J71" s="17">
        <v>40</v>
      </c>
      <c r="K71" s="29" t="str">
        <f t="shared" si="0"/>
        <v>OK</v>
      </c>
      <c r="L71" s="114"/>
      <c r="M71" s="115"/>
      <c r="N71" s="87"/>
    </row>
    <row r="72" spans="1:14" x14ac:dyDescent="0.25">
      <c r="A72" s="98"/>
      <c r="B72" s="100"/>
      <c r="C72" s="109"/>
      <c r="D72" s="102"/>
      <c r="E72" s="17" t="s">
        <v>24</v>
      </c>
      <c r="F72" s="17" t="s">
        <v>21</v>
      </c>
      <c r="G72" s="15" t="s">
        <v>17</v>
      </c>
      <c r="H72" s="11" t="s">
        <v>132</v>
      </c>
      <c r="I72" s="17">
        <v>3.14</v>
      </c>
      <c r="J72" s="17">
        <v>3.14</v>
      </c>
      <c r="K72" s="29" t="str">
        <f t="shared" ref="K72:K143" si="2">IF(I72=J72, "OK", "NO")</f>
        <v>OK</v>
      </c>
      <c r="L72" s="114"/>
      <c r="M72" s="115"/>
      <c r="N72" s="87"/>
    </row>
    <row r="73" spans="1:14" x14ac:dyDescent="0.25">
      <c r="A73" s="98"/>
      <c r="B73" s="100"/>
      <c r="C73" s="109"/>
      <c r="D73" s="102"/>
      <c r="E73" s="17" t="s">
        <v>24</v>
      </c>
      <c r="F73" s="17" t="s">
        <v>22</v>
      </c>
      <c r="G73" s="15" t="s">
        <v>17</v>
      </c>
      <c r="H73" s="11" t="s">
        <v>133</v>
      </c>
      <c r="I73" s="17">
        <v>9.81</v>
      </c>
      <c r="J73" s="17">
        <v>6.28</v>
      </c>
      <c r="K73" s="29" t="str">
        <f t="shared" si="2"/>
        <v>NO</v>
      </c>
      <c r="L73" s="114"/>
      <c r="M73" s="115"/>
      <c r="N73" s="87"/>
    </row>
    <row r="74" spans="1:14" x14ac:dyDescent="0.25">
      <c r="A74" s="98"/>
      <c r="B74" s="100"/>
      <c r="C74" s="109"/>
      <c r="D74" s="102"/>
      <c r="E74" s="17" t="s">
        <v>25</v>
      </c>
      <c r="F74" s="17" t="s">
        <v>475</v>
      </c>
      <c r="G74" s="15" t="s">
        <v>17</v>
      </c>
      <c r="H74" s="17" t="s">
        <v>476</v>
      </c>
      <c r="I74" s="17">
        <v>30</v>
      </c>
      <c r="J74" s="17">
        <v>30</v>
      </c>
      <c r="K74" s="29" t="str">
        <f t="shared" si="2"/>
        <v>OK</v>
      </c>
      <c r="L74" s="114"/>
      <c r="M74" s="115"/>
      <c r="N74" s="87"/>
    </row>
    <row r="75" spans="1:14" x14ac:dyDescent="0.25">
      <c r="A75" s="98"/>
      <c r="B75" s="100"/>
      <c r="C75" s="109"/>
      <c r="D75" s="102"/>
      <c r="E75" s="19" t="s">
        <v>25</v>
      </c>
      <c r="F75" s="19" t="s">
        <v>463</v>
      </c>
      <c r="G75" s="15" t="s">
        <v>17</v>
      </c>
      <c r="H75" s="19" t="s">
        <v>477</v>
      </c>
      <c r="I75" s="19">
        <v>640</v>
      </c>
      <c r="J75" s="19">
        <v>640</v>
      </c>
      <c r="K75" s="45" t="str">
        <f t="shared" si="2"/>
        <v>OK</v>
      </c>
      <c r="L75" s="114"/>
      <c r="M75" s="115"/>
      <c r="N75" s="87"/>
    </row>
    <row r="76" spans="1:14" x14ac:dyDescent="0.25">
      <c r="A76" s="98"/>
      <c r="B76" s="100"/>
      <c r="C76" s="109"/>
      <c r="D76" s="102"/>
      <c r="E76" s="19" t="s">
        <v>25</v>
      </c>
      <c r="F76" s="19" t="s">
        <v>478</v>
      </c>
      <c r="G76" s="15" t="s">
        <v>17</v>
      </c>
      <c r="H76" s="19" t="s">
        <v>479</v>
      </c>
      <c r="I76" s="19">
        <v>36</v>
      </c>
      <c r="J76" s="19">
        <v>36</v>
      </c>
      <c r="K76" s="45" t="str">
        <f t="shared" ref="K76" si="3">IF(I76=J76, "OK", "NO")</f>
        <v>OK</v>
      </c>
      <c r="L76" s="114"/>
      <c r="M76" s="115"/>
      <c r="N76" s="87"/>
    </row>
    <row r="77" spans="1:14" ht="15.75" thickBot="1" x14ac:dyDescent="0.3">
      <c r="A77" s="98"/>
      <c r="B77" s="100"/>
      <c r="C77" s="110"/>
      <c r="D77" s="102"/>
      <c r="E77" s="17" t="s">
        <v>25</v>
      </c>
      <c r="F77" s="17" t="s">
        <v>480</v>
      </c>
      <c r="G77" s="15" t="s">
        <v>17</v>
      </c>
      <c r="H77" s="17" t="s">
        <v>481</v>
      </c>
      <c r="I77" s="10">
        <v>66.25</v>
      </c>
      <c r="J77" s="10">
        <v>66.25</v>
      </c>
      <c r="K77" s="30" t="str">
        <f t="shared" si="2"/>
        <v>OK</v>
      </c>
      <c r="L77" s="114"/>
      <c r="M77" s="115"/>
      <c r="N77" s="87"/>
    </row>
    <row r="78" spans="1:14" x14ac:dyDescent="0.25">
      <c r="A78" s="98"/>
      <c r="B78" s="100"/>
      <c r="C78" s="104" t="s">
        <v>66</v>
      </c>
      <c r="D78" s="102"/>
      <c r="E78" s="18" t="s">
        <v>43</v>
      </c>
      <c r="F78" s="18" t="s">
        <v>21</v>
      </c>
      <c r="G78" s="13" t="s">
        <v>17</v>
      </c>
      <c r="H78" s="55" t="s">
        <v>134</v>
      </c>
      <c r="I78" s="18">
        <v>2</v>
      </c>
      <c r="J78" s="18">
        <v>2</v>
      </c>
      <c r="K78" s="18" t="str">
        <f t="shared" si="2"/>
        <v>OK</v>
      </c>
      <c r="L78" s="114"/>
      <c r="M78" s="115"/>
      <c r="N78" s="87"/>
    </row>
    <row r="79" spans="1:14" x14ac:dyDescent="0.25">
      <c r="A79" s="98"/>
      <c r="B79" s="100"/>
      <c r="C79" s="105"/>
      <c r="D79" s="102"/>
      <c r="E79" s="17" t="s">
        <v>43</v>
      </c>
      <c r="F79" s="17" t="s">
        <v>22</v>
      </c>
      <c r="G79" s="15" t="s">
        <v>17</v>
      </c>
      <c r="H79" s="54" t="s">
        <v>135</v>
      </c>
      <c r="I79" s="19">
        <v>2</v>
      </c>
      <c r="J79" s="19">
        <v>2</v>
      </c>
      <c r="K79" s="19" t="str">
        <f t="shared" si="2"/>
        <v>OK</v>
      </c>
      <c r="L79" s="114"/>
      <c r="M79" s="115"/>
      <c r="N79" s="87"/>
    </row>
    <row r="80" spans="1:14" x14ac:dyDescent="0.25">
      <c r="A80" s="98"/>
      <c r="B80" s="100"/>
      <c r="C80" s="105"/>
      <c r="D80" s="102"/>
      <c r="E80" s="17" t="s">
        <v>42</v>
      </c>
      <c r="F80" s="17" t="s">
        <v>37</v>
      </c>
      <c r="G80" s="15" t="s">
        <v>17</v>
      </c>
      <c r="H80" s="54" t="s">
        <v>136</v>
      </c>
      <c r="I80" s="19">
        <v>1</v>
      </c>
      <c r="J80" s="19">
        <v>1</v>
      </c>
      <c r="K80" s="19" t="str">
        <f t="shared" si="2"/>
        <v>OK</v>
      </c>
      <c r="L80" s="114"/>
      <c r="M80" s="115"/>
      <c r="N80" s="87"/>
    </row>
    <row r="81" spans="1:14" x14ac:dyDescent="0.25">
      <c r="A81" s="98"/>
      <c r="B81" s="100"/>
      <c r="C81" s="105"/>
      <c r="D81" s="102"/>
      <c r="E81" s="17" t="s">
        <v>19</v>
      </c>
      <c r="F81" s="17" t="s">
        <v>46</v>
      </c>
      <c r="G81" s="15" t="s">
        <v>17</v>
      </c>
      <c r="H81" s="54" t="s">
        <v>137</v>
      </c>
      <c r="I81" s="19">
        <v>3</v>
      </c>
      <c r="J81" s="19">
        <v>3</v>
      </c>
      <c r="K81" s="19" t="str">
        <f t="shared" si="2"/>
        <v>OK</v>
      </c>
      <c r="L81" s="114"/>
      <c r="M81" s="115"/>
      <c r="N81" s="87"/>
    </row>
    <row r="82" spans="1:14" x14ac:dyDescent="0.25">
      <c r="A82" s="98"/>
      <c r="B82" s="100"/>
      <c r="C82" s="105"/>
      <c r="D82" s="102"/>
      <c r="E82" s="17" t="s">
        <v>19</v>
      </c>
      <c r="F82" s="17" t="s">
        <v>20</v>
      </c>
      <c r="G82" s="15" t="s">
        <v>17</v>
      </c>
      <c r="H82" s="54" t="s">
        <v>138</v>
      </c>
      <c r="I82" s="19">
        <v>5</v>
      </c>
      <c r="J82" s="19">
        <v>5</v>
      </c>
      <c r="K82" s="19" t="str">
        <f t="shared" si="2"/>
        <v>OK</v>
      </c>
      <c r="L82" s="114"/>
      <c r="M82" s="115"/>
      <c r="N82" s="87"/>
    </row>
    <row r="83" spans="1:14" x14ac:dyDescent="0.25">
      <c r="A83" s="98"/>
      <c r="B83" s="100"/>
      <c r="C83" s="105"/>
      <c r="D83" s="102"/>
      <c r="E83" s="17" t="s">
        <v>19</v>
      </c>
      <c r="F83" s="17" t="s">
        <v>18</v>
      </c>
      <c r="G83" s="15" t="s">
        <v>17</v>
      </c>
      <c r="H83" s="54" t="s">
        <v>139</v>
      </c>
      <c r="I83" s="19">
        <v>7</v>
      </c>
      <c r="J83" s="19">
        <v>8</v>
      </c>
      <c r="K83" s="19" t="str">
        <f t="shared" si="2"/>
        <v>NO</v>
      </c>
      <c r="L83" s="114"/>
      <c r="M83" s="115"/>
      <c r="N83" s="87"/>
    </row>
    <row r="84" spans="1:14" x14ac:dyDescent="0.25">
      <c r="A84" s="98"/>
      <c r="B84" s="100"/>
      <c r="C84" s="105"/>
      <c r="D84" s="102"/>
      <c r="E84" s="17" t="s">
        <v>19</v>
      </c>
      <c r="F84" s="17" t="s">
        <v>21</v>
      </c>
      <c r="G84" s="15" t="s">
        <v>17</v>
      </c>
      <c r="H84" s="54" t="s">
        <v>140</v>
      </c>
      <c r="I84" s="19">
        <v>20</v>
      </c>
      <c r="J84" s="19">
        <v>20</v>
      </c>
      <c r="K84" s="19" t="str">
        <f t="shared" si="2"/>
        <v>OK</v>
      </c>
      <c r="L84" s="114"/>
      <c r="M84" s="115"/>
      <c r="N84" s="87"/>
    </row>
    <row r="85" spans="1:14" x14ac:dyDescent="0.25">
      <c r="A85" s="98"/>
      <c r="B85" s="100"/>
      <c r="C85" s="105"/>
      <c r="D85" s="102"/>
      <c r="E85" s="17" t="s">
        <v>19</v>
      </c>
      <c r="F85" s="17" t="s">
        <v>22</v>
      </c>
      <c r="G85" s="15" t="s">
        <v>17</v>
      </c>
      <c r="H85" s="54" t="s">
        <v>141</v>
      </c>
      <c r="I85" s="19">
        <v>1</v>
      </c>
      <c r="J85" s="19">
        <v>1</v>
      </c>
      <c r="K85" s="19" t="str">
        <f t="shared" si="2"/>
        <v>OK</v>
      </c>
      <c r="L85" s="114"/>
      <c r="M85" s="115"/>
      <c r="N85" s="87"/>
    </row>
    <row r="86" spans="1:14" x14ac:dyDescent="0.25">
      <c r="A86" s="98"/>
      <c r="B86" s="100"/>
      <c r="C86" s="105"/>
      <c r="D86" s="102"/>
      <c r="E86" s="17" t="s">
        <v>41</v>
      </c>
      <c r="F86" s="17" t="s">
        <v>46</v>
      </c>
      <c r="G86" s="15" t="s">
        <v>17</v>
      </c>
      <c r="H86" s="54" t="s">
        <v>142</v>
      </c>
      <c r="I86" s="19">
        <v>1.57</v>
      </c>
      <c r="J86" s="19">
        <v>1.57</v>
      </c>
      <c r="K86" s="19" t="str">
        <f t="shared" si="2"/>
        <v>OK</v>
      </c>
      <c r="L86" s="114"/>
      <c r="M86" s="115"/>
      <c r="N86" s="87"/>
    </row>
    <row r="87" spans="1:14" x14ac:dyDescent="0.25">
      <c r="A87" s="98"/>
      <c r="B87" s="100"/>
      <c r="C87" s="105"/>
      <c r="D87" s="102"/>
      <c r="E87" s="17" t="s">
        <v>30</v>
      </c>
      <c r="F87" s="17" t="s">
        <v>53</v>
      </c>
      <c r="G87" s="15" t="s">
        <v>17</v>
      </c>
      <c r="H87" s="54" t="s">
        <v>482</v>
      </c>
      <c r="I87" s="19">
        <v>32</v>
      </c>
      <c r="J87" s="19">
        <v>32</v>
      </c>
      <c r="K87" s="19" t="str">
        <f t="shared" si="2"/>
        <v>OK</v>
      </c>
      <c r="L87" s="114"/>
      <c r="M87" s="115"/>
      <c r="N87" s="87"/>
    </row>
    <row r="88" spans="1:14" x14ac:dyDescent="0.25">
      <c r="A88" s="98"/>
      <c r="B88" s="100"/>
      <c r="C88" s="105"/>
      <c r="D88" s="102"/>
      <c r="E88" s="17" t="s">
        <v>30</v>
      </c>
      <c r="F88" s="17" t="s">
        <v>38</v>
      </c>
      <c r="G88" s="15" t="s">
        <v>17</v>
      </c>
      <c r="H88" s="54" t="s">
        <v>143</v>
      </c>
      <c r="I88" s="19">
        <v>15</v>
      </c>
      <c r="J88" s="19">
        <v>15</v>
      </c>
      <c r="K88" s="19" t="str">
        <f t="shared" si="2"/>
        <v>OK</v>
      </c>
      <c r="L88" s="114"/>
      <c r="M88" s="115"/>
      <c r="N88" s="87"/>
    </row>
    <row r="89" spans="1:14" x14ac:dyDescent="0.25">
      <c r="A89" s="98"/>
      <c r="B89" s="100"/>
      <c r="C89" s="105"/>
      <c r="D89" s="102"/>
      <c r="E89" s="17" t="s">
        <v>30</v>
      </c>
      <c r="F89" s="17" t="s">
        <v>49</v>
      </c>
      <c r="G89" s="15" t="s">
        <v>17</v>
      </c>
      <c r="H89" s="54" t="s">
        <v>144</v>
      </c>
      <c r="I89" s="19">
        <v>80</v>
      </c>
      <c r="J89" s="19">
        <v>80</v>
      </c>
      <c r="K89" s="19" t="str">
        <f t="shared" si="2"/>
        <v>OK</v>
      </c>
      <c r="L89" s="114"/>
      <c r="M89" s="115"/>
      <c r="N89" s="87"/>
    </row>
    <row r="90" spans="1:14" x14ac:dyDescent="0.25">
      <c r="A90" s="98"/>
      <c r="B90" s="100"/>
      <c r="C90" s="105"/>
      <c r="D90" s="102"/>
      <c r="E90" s="17" t="s">
        <v>24</v>
      </c>
      <c r="F90" s="17" t="s">
        <v>21</v>
      </c>
      <c r="G90" s="15" t="s">
        <v>17</v>
      </c>
      <c r="H90" s="54" t="s">
        <v>145</v>
      </c>
      <c r="I90" s="19">
        <v>6.28</v>
      </c>
      <c r="J90" s="19">
        <v>6.28</v>
      </c>
      <c r="K90" s="19" t="str">
        <f t="shared" si="2"/>
        <v>OK</v>
      </c>
      <c r="L90" s="114"/>
      <c r="M90" s="115"/>
      <c r="N90" s="87"/>
    </row>
    <row r="91" spans="1:14" x14ac:dyDescent="0.25">
      <c r="A91" s="98"/>
      <c r="B91" s="100"/>
      <c r="C91" s="105"/>
      <c r="D91" s="102"/>
      <c r="E91" s="17" t="s">
        <v>24</v>
      </c>
      <c r="F91" s="17" t="s">
        <v>22</v>
      </c>
      <c r="G91" s="15" t="s">
        <v>17</v>
      </c>
      <c r="H91" s="54" t="s">
        <v>146</v>
      </c>
      <c r="I91" s="19">
        <v>14.72</v>
      </c>
      <c r="J91" s="19">
        <v>9.81</v>
      </c>
      <c r="K91" s="19" t="str">
        <f t="shared" si="2"/>
        <v>NO</v>
      </c>
      <c r="L91" s="114"/>
      <c r="M91" s="115"/>
      <c r="N91" s="87"/>
    </row>
    <row r="92" spans="1:14" x14ac:dyDescent="0.25">
      <c r="A92" s="98"/>
      <c r="B92" s="100"/>
      <c r="C92" s="105"/>
      <c r="D92" s="102"/>
      <c r="E92" s="19" t="s">
        <v>25</v>
      </c>
      <c r="F92" s="19" t="s">
        <v>463</v>
      </c>
      <c r="G92" s="15" t="s">
        <v>17</v>
      </c>
      <c r="H92" s="14" t="s">
        <v>483</v>
      </c>
      <c r="I92" s="19">
        <v>640</v>
      </c>
      <c r="J92" s="19">
        <v>640</v>
      </c>
      <c r="K92" s="19" t="str">
        <f t="shared" ref="K92:K93" si="4">IF(I92=J92, "OK", "NO")</f>
        <v>OK</v>
      </c>
      <c r="L92" s="114"/>
      <c r="M92" s="115"/>
      <c r="N92" s="87"/>
    </row>
    <row r="93" spans="1:14" x14ac:dyDescent="0.25">
      <c r="A93" s="98"/>
      <c r="B93" s="100"/>
      <c r="C93" s="105"/>
      <c r="D93" s="102"/>
      <c r="E93" s="19" t="s">
        <v>25</v>
      </c>
      <c r="F93" s="19" t="s">
        <v>478</v>
      </c>
      <c r="G93" s="15" t="s">
        <v>17</v>
      </c>
      <c r="H93" s="14" t="s">
        <v>484</v>
      </c>
      <c r="I93" s="19">
        <v>36</v>
      </c>
      <c r="J93" s="19">
        <v>36</v>
      </c>
      <c r="K93" s="19" t="str">
        <f t="shared" si="4"/>
        <v>OK</v>
      </c>
      <c r="L93" s="114"/>
      <c r="M93" s="115"/>
      <c r="N93" s="87"/>
    </row>
    <row r="94" spans="1:14" x14ac:dyDescent="0.25">
      <c r="A94" s="98"/>
      <c r="B94" s="100"/>
      <c r="C94" s="105"/>
      <c r="D94" s="102"/>
      <c r="E94" s="17" t="s">
        <v>25</v>
      </c>
      <c r="F94" s="17" t="s">
        <v>485</v>
      </c>
      <c r="G94" s="15" t="s">
        <v>17</v>
      </c>
      <c r="H94" s="14" t="s">
        <v>486</v>
      </c>
      <c r="I94" s="19">
        <v>60</v>
      </c>
      <c r="J94" s="19">
        <v>60</v>
      </c>
      <c r="K94" s="19" t="str">
        <f t="shared" si="2"/>
        <v>OK</v>
      </c>
      <c r="L94" s="114"/>
      <c r="M94" s="115"/>
      <c r="N94" s="87"/>
    </row>
    <row r="95" spans="1:14" ht="15.75" thickBot="1" x14ac:dyDescent="0.3">
      <c r="A95" s="98"/>
      <c r="B95" s="100"/>
      <c r="C95" s="106"/>
      <c r="D95" s="102"/>
      <c r="E95" s="19" t="s">
        <v>25</v>
      </c>
      <c r="F95" s="19" t="s">
        <v>487</v>
      </c>
      <c r="G95" s="15" t="s">
        <v>17</v>
      </c>
      <c r="H95" s="14" t="s">
        <v>488</v>
      </c>
      <c r="I95" s="20">
        <v>210</v>
      </c>
      <c r="J95" s="20">
        <v>210</v>
      </c>
      <c r="K95" s="20" t="str">
        <f t="shared" si="2"/>
        <v>OK</v>
      </c>
      <c r="L95" s="114"/>
      <c r="M95" s="115"/>
      <c r="N95" s="87"/>
    </row>
    <row r="96" spans="1:14" x14ac:dyDescent="0.25">
      <c r="A96" s="98"/>
      <c r="B96" s="100"/>
      <c r="C96" s="97" t="s">
        <v>67</v>
      </c>
      <c r="D96" s="102"/>
      <c r="E96" s="18" t="s">
        <v>43</v>
      </c>
      <c r="F96" s="18" t="s">
        <v>21</v>
      </c>
      <c r="G96" s="13" t="s">
        <v>17</v>
      </c>
      <c r="H96" s="25" t="s">
        <v>147</v>
      </c>
      <c r="I96" s="18">
        <v>1</v>
      </c>
      <c r="J96" s="18">
        <v>1</v>
      </c>
      <c r="K96" s="28" t="str">
        <f t="shared" si="2"/>
        <v>OK</v>
      </c>
      <c r="L96" s="114"/>
      <c r="M96" s="115"/>
      <c r="N96" s="87"/>
    </row>
    <row r="97" spans="1:14" x14ac:dyDescent="0.25">
      <c r="A97" s="98"/>
      <c r="B97" s="100"/>
      <c r="C97" s="98"/>
      <c r="D97" s="102"/>
      <c r="E97" s="17" t="s">
        <v>43</v>
      </c>
      <c r="F97" s="17" t="s">
        <v>22</v>
      </c>
      <c r="G97" s="15" t="s">
        <v>17</v>
      </c>
      <c r="H97" s="11" t="s">
        <v>148</v>
      </c>
      <c r="I97" s="17">
        <v>1</v>
      </c>
      <c r="J97" s="17">
        <v>1</v>
      </c>
      <c r="K97" s="29" t="str">
        <f t="shared" si="2"/>
        <v>OK</v>
      </c>
      <c r="L97" s="114"/>
      <c r="M97" s="115"/>
      <c r="N97" s="87"/>
    </row>
    <row r="98" spans="1:14" x14ac:dyDescent="0.25">
      <c r="A98" s="98"/>
      <c r="B98" s="100"/>
      <c r="C98" s="98"/>
      <c r="D98" s="102"/>
      <c r="E98" s="17" t="s">
        <v>42</v>
      </c>
      <c r="F98" s="17" t="s">
        <v>37</v>
      </c>
      <c r="G98" s="15" t="s">
        <v>17</v>
      </c>
      <c r="H98" s="11" t="s">
        <v>149</v>
      </c>
      <c r="I98" s="17">
        <v>1</v>
      </c>
      <c r="J98" s="17">
        <v>1</v>
      </c>
      <c r="K98" s="29" t="str">
        <f t="shared" si="2"/>
        <v>OK</v>
      </c>
      <c r="L98" s="114"/>
      <c r="M98" s="115"/>
      <c r="N98" s="87"/>
    </row>
    <row r="99" spans="1:14" x14ac:dyDescent="0.25">
      <c r="A99" s="98"/>
      <c r="B99" s="100"/>
      <c r="C99" s="98"/>
      <c r="D99" s="102"/>
      <c r="E99" s="17" t="s">
        <v>19</v>
      </c>
      <c r="F99" s="17" t="s">
        <v>46</v>
      </c>
      <c r="G99" s="15" t="s">
        <v>17</v>
      </c>
      <c r="H99" s="11" t="s">
        <v>150</v>
      </c>
      <c r="I99" s="17">
        <v>3</v>
      </c>
      <c r="J99" s="17">
        <v>3</v>
      </c>
      <c r="K99" s="29" t="str">
        <f t="shared" si="2"/>
        <v>OK</v>
      </c>
      <c r="L99" s="114"/>
      <c r="M99" s="115"/>
      <c r="N99" s="87"/>
    </row>
    <row r="100" spans="1:14" x14ac:dyDescent="0.25">
      <c r="A100" s="98"/>
      <c r="B100" s="100"/>
      <c r="C100" s="98"/>
      <c r="D100" s="102"/>
      <c r="E100" s="17" t="s">
        <v>19</v>
      </c>
      <c r="F100" s="17" t="s">
        <v>20</v>
      </c>
      <c r="G100" s="15" t="s">
        <v>17</v>
      </c>
      <c r="H100" s="11" t="s">
        <v>151</v>
      </c>
      <c r="I100" s="17">
        <v>7</v>
      </c>
      <c r="J100" s="17">
        <v>7</v>
      </c>
      <c r="K100" s="29" t="str">
        <f t="shared" si="2"/>
        <v>OK</v>
      </c>
      <c r="L100" s="114"/>
      <c r="M100" s="115"/>
      <c r="N100" s="87"/>
    </row>
    <row r="101" spans="1:14" x14ac:dyDescent="0.25">
      <c r="A101" s="98"/>
      <c r="B101" s="100"/>
      <c r="C101" s="98"/>
      <c r="D101" s="102"/>
      <c r="E101" s="17" t="s">
        <v>19</v>
      </c>
      <c r="F101" s="17" t="s">
        <v>18</v>
      </c>
      <c r="G101" s="15" t="s">
        <v>17</v>
      </c>
      <c r="H101" s="11" t="s">
        <v>152</v>
      </c>
      <c r="I101" s="17">
        <v>5</v>
      </c>
      <c r="J101" s="17">
        <v>5</v>
      </c>
      <c r="K101" s="29" t="str">
        <f t="shared" si="2"/>
        <v>OK</v>
      </c>
      <c r="L101" s="114"/>
      <c r="M101" s="115"/>
      <c r="N101" s="87"/>
    </row>
    <row r="102" spans="1:14" x14ac:dyDescent="0.25">
      <c r="A102" s="98"/>
      <c r="B102" s="100"/>
      <c r="C102" s="98"/>
      <c r="D102" s="102"/>
      <c r="E102" s="17" t="s">
        <v>19</v>
      </c>
      <c r="F102" s="17" t="s">
        <v>21</v>
      </c>
      <c r="G102" s="15" t="s">
        <v>17</v>
      </c>
      <c r="H102" s="11" t="s">
        <v>153</v>
      </c>
      <c r="I102" s="17">
        <v>25</v>
      </c>
      <c r="J102" s="17">
        <v>25</v>
      </c>
      <c r="K102" s="29" t="str">
        <f t="shared" si="2"/>
        <v>OK</v>
      </c>
      <c r="L102" s="114"/>
      <c r="M102" s="115"/>
      <c r="N102" s="87"/>
    </row>
    <row r="103" spans="1:14" x14ac:dyDescent="0.25">
      <c r="A103" s="98"/>
      <c r="B103" s="100"/>
      <c r="C103" s="98"/>
      <c r="D103" s="102"/>
      <c r="E103" s="17" t="s">
        <v>41</v>
      </c>
      <c r="F103" s="17" t="s">
        <v>46</v>
      </c>
      <c r="G103" s="15" t="s">
        <v>17</v>
      </c>
      <c r="H103" s="11" t="s">
        <v>154</v>
      </c>
      <c r="I103" s="17">
        <v>1.57</v>
      </c>
      <c r="J103" s="17">
        <v>1.57</v>
      </c>
      <c r="K103" s="29" t="str">
        <f t="shared" si="2"/>
        <v>OK</v>
      </c>
      <c r="L103" s="114"/>
      <c r="M103" s="115"/>
      <c r="N103" s="87"/>
    </row>
    <row r="104" spans="1:14" x14ac:dyDescent="0.25">
      <c r="A104" s="98"/>
      <c r="B104" s="100"/>
      <c r="C104" s="98"/>
      <c r="D104" s="102"/>
      <c r="E104" s="17" t="s">
        <v>30</v>
      </c>
      <c r="F104" s="17" t="s">
        <v>53</v>
      </c>
      <c r="G104" s="15" t="s">
        <v>17</v>
      </c>
      <c r="H104" s="11" t="s">
        <v>349</v>
      </c>
      <c r="I104" s="17">
        <v>32</v>
      </c>
      <c r="J104" s="17">
        <v>32</v>
      </c>
      <c r="K104" s="29" t="str">
        <f t="shared" si="2"/>
        <v>OK</v>
      </c>
      <c r="L104" s="114"/>
      <c r="M104" s="115"/>
      <c r="N104" s="87"/>
    </row>
    <row r="105" spans="1:14" x14ac:dyDescent="0.25">
      <c r="A105" s="98"/>
      <c r="B105" s="100"/>
      <c r="C105" s="98"/>
      <c r="D105" s="102"/>
      <c r="E105" s="17" t="s">
        <v>30</v>
      </c>
      <c r="F105" s="17" t="s">
        <v>54</v>
      </c>
      <c r="G105" s="15" t="s">
        <v>17</v>
      </c>
      <c r="H105" s="11" t="s">
        <v>155</v>
      </c>
      <c r="I105" s="17">
        <v>36</v>
      </c>
      <c r="J105" s="17">
        <v>36</v>
      </c>
      <c r="K105" s="29" t="str">
        <f t="shared" si="2"/>
        <v>OK</v>
      </c>
      <c r="L105" s="114"/>
      <c r="M105" s="115"/>
      <c r="N105" s="87"/>
    </row>
    <row r="106" spans="1:14" x14ac:dyDescent="0.25">
      <c r="A106" s="98"/>
      <c r="B106" s="100"/>
      <c r="C106" s="98"/>
      <c r="D106" s="102"/>
      <c r="E106" s="17" t="s">
        <v>30</v>
      </c>
      <c r="F106" s="17" t="s">
        <v>38</v>
      </c>
      <c r="G106" s="15" t="s">
        <v>17</v>
      </c>
      <c r="H106" s="11" t="s">
        <v>156</v>
      </c>
      <c r="I106" s="17">
        <v>45</v>
      </c>
      <c r="J106" s="17">
        <v>30</v>
      </c>
      <c r="K106" s="29" t="str">
        <f t="shared" si="2"/>
        <v>NO</v>
      </c>
      <c r="L106" s="114"/>
      <c r="M106" s="115"/>
      <c r="N106" s="87"/>
    </row>
    <row r="107" spans="1:14" ht="15" hidden="1" customHeight="1" x14ac:dyDescent="0.25">
      <c r="A107" s="98"/>
      <c r="B107" s="100"/>
      <c r="C107" s="98"/>
      <c r="D107" s="102"/>
      <c r="E107" s="17" t="s">
        <v>30</v>
      </c>
      <c r="F107" s="17" t="s">
        <v>49</v>
      </c>
      <c r="G107" s="15" t="s">
        <v>17</v>
      </c>
      <c r="H107" s="11" t="s">
        <v>157</v>
      </c>
      <c r="I107" s="17">
        <v>20</v>
      </c>
      <c r="J107" s="17">
        <v>0</v>
      </c>
      <c r="K107" s="29" t="str">
        <f t="shared" si="2"/>
        <v>NO</v>
      </c>
      <c r="L107" s="114"/>
      <c r="M107" s="115"/>
      <c r="N107" s="87"/>
    </row>
    <row r="108" spans="1:14" x14ac:dyDescent="0.25">
      <c r="A108" s="98"/>
      <c r="B108" s="100"/>
      <c r="C108" s="98"/>
      <c r="D108" s="102"/>
      <c r="E108" s="17" t="s">
        <v>30</v>
      </c>
      <c r="F108" s="17" t="s">
        <v>55</v>
      </c>
      <c r="G108" s="15" t="s">
        <v>17</v>
      </c>
      <c r="H108" s="11" t="s">
        <v>158</v>
      </c>
      <c r="I108" s="17">
        <v>42</v>
      </c>
      <c r="J108" s="17">
        <v>42</v>
      </c>
      <c r="K108" s="29" t="str">
        <f t="shared" si="2"/>
        <v>OK</v>
      </c>
      <c r="L108" s="114"/>
      <c r="M108" s="115"/>
      <c r="N108" s="87"/>
    </row>
    <row r="109" spans="1:14" x14ac:dyDescent="0.25">
      <c r="A109" s="98"/>
      <c r="B109" s="100"/>
      <c r="C109" s="98"/>
      <c r="D109" s="102"/>
      <c r="E109" s="17" t="s">
        <v>24</v>
      </c>
      <c r="F109" s="17" t="s">
        <v>21</v>
      </c>
      <c r="G109" s="15" t="s">
        <v>17</v>
      </c>
      <c r="H109" s="11" t="s">
        <v>159</v>
      </c>
      <c r="I109" s="17">
        <v>3.14</v>
      </c>
      <c r="J109" s="17">
        <v>3.14</v>
      </c>
      <c r="K109" s="29" t="str">
        <f t="shared" si="2"/>
        <v>OK</v>
      </c>
      <c r="L109" s="114"/>
      <c r="M109" s="115"/>
      <c r="N109" s="87"/>
    </row>
    <row r="110" spans="1:14" x14ac:dyDescent="0.25">
      <c r="A110" s="98"/>
      <c r="B110" s="100"/>
      <c r="C110" s="98"/>
      <c r="D110" s="102"/>
      <c r="E110" s="17" t="s">
        <v>24</v>
      </c>
      <c r="F110" s="17" t="s">
        <v>22</v>
      </c>
      <c r="G110" s="15" t="s">
        <v>17</v>
      </c>
      <c r="H110" s="11" t="s">
        <v>160</v>
      </c>
      <c r="I110" s="17">
        <v>4.91</v>
      </c>
      <c r="J110" s="17">
        <v>4.91</v>
      </c>
      <c r="K110" s="29" t="str">
        <f t="shared" si="2"/>
        <v>OK</v>
      </c>
      <c r="L110" s="114"/>
      <c r="M110" s="115"/>
      <c r="N110" s="87"/>
    </row>
    <row r="111" spans="1:14" x14ac:dyDescent="0.25">
      <c r="A111" s="98"/>
      <c r="B111" s="100"/>
      <c r="C111" s="111"/>
      <c r="D111" s="102"/>
      <c r="E111" s="19" t="s">
        <v>25</v>
      </c>
      <c r="F111" s="19" t="s">
        <v>463</v>
      </c>
      <c r="G111" s="15" t="s">
        <v>17</v>
      </c>
      <c r="H111" s="19" t="s">
        <v>490</v>
      </c>
      <c r="I111" s="19">
        <v>40</v>
      </c>
      <c r="J111" s="19">
        <v>40</v>
      </c>
      <c r="K111" s="15" t="str">
        <f>IF(I111=J111, "OK", "NO")</f>
        <v>OK</v>
      </c>
      <c r="L111" s="114"/>
      <c r="M111" s="115"/>
      <c r="N111" s="87"/>
    </row>
    <row r="112" spans="1:14" x14ac:dyDescent="0.25">
      <c r="A112" s="98"/>
      <c r="B112" s="100"/>
      <c r="C112" s="111"/>
      <c r="D112" s="102"/>
      <c r="E112" s="19" t="s">
        <v>25</v>
      </c>
      <c r="F112" s="19" t="s">
        <v>478</v>
      </c>
      <c r="G112" s="15" t="s">
        <v>17</v>
      </c>
      <c r="H112" s="19" t="s">
        <v>489</v>
      </c>
      <c r="I112" s="19">
        <v>36</v>
      </c>
      <c r="J112" s="19">
        <v>36</v>
      </c>
      <c r="K112" s="15" t="str">
        <f>IF(I112=J112, "OK", "NO")</f>
        <v>OK</v>
      </c>
      <c r="L112" s="114"/>
      <c r="M112" s="115"/>
      <c r="N112" s="87"/>
    </row>
    <row r="113" spans="1:14" ht="15.75" thickBot="1" x14ac:dyDescent="0.3">
      <c r="A113" s="98"/>
      <c r="B113" s="100"/>
      <c r="C113" s="99"/>
      <c r="D113" s="102"/>
      <c r="E113" s="19" t="s">
        <v>25</v>
      </c>
      <c r="F113" s="19" t="s">
        <v>491</v>
      </c>
      <c r="G113" s="15" t="s">
        <v>17</v>
      </c>
      <c r="H113" s="19" t="s">
        <v>492</v>
      </c>
      <c r="I113" s="10">
        <v>85.8</v>
      </c>
      <c r="J113" s="10">
        <v>85.8</v>
      </c>
      <c r="K113" s="30" t="str">
        <f t="shared" si="2"/>
        <v>OK</v>
      </c>
      <c r="L113" s="114"/>
      <c r="M113" s="115"/>
      <c r="N113" s="87"/>
    </row>
    <row r="114" spans="1:14" x14ac:dyDescent="0.25">
      <c r="A114" s="98"/>
      <c r="B114" s="100"/>
      <c r="C114" s="112" t="s">
        <v>68</v>
      </c>
      <c r="D114" s="102"/>
      <c r="E114" s="18" t="s">
        <v>43</v>
      </c>
      <c r="F114" s="18" t="s">
        <v>22</v>
      </c>
      <c r="G114" s="13" t="s">
        <v>17</v>
      </c>
      <c r="H114" s="25" t="s">
        <v>161</v>
      </c>
      <c r="I114" s="18">
        <v>1</v>
      </c>
      <c r="J114" s="18">
        <v>1</v>
      </c>
      <c r="K114" s="28" t="str">
        <f t="shared" si="2"/>
        <v>OK</v>
      </c>
      <c r="L114" s="114"/>
      <c r="M114" s="115"/>
      <c r="N114" s="87"/>
    </row>
    <row r="115" spans="1:14" x14ac:dyDescent="0.25">
      <c r="A115" s="98"/>
      <c r="B115" s="100"/>
      <c r="C115" s="112"/>
      <c r="D115" s="102"/>
      <c r="E115" s="17" t="s">
        <v>43</v>
      </c>
      <c r="F115" s="17" t="s">
        <v>23</v>
      </c>
      <c r="G115" s="15" t="s">
        <v>17</v>
      </c>
      <c r="H115" s="11" t="s">
        <v>162</v>
      </c>
      <c r="I115" s="17">
        <v>1</v>
      </c>
      <c r="J115" s="17">
        <v>1</v>
      </c>
      <c r="K115" s="29" t="str">
        <f t="shared" si="2"/>
        <v>OK</v>
      </c>
      <c r="L115" s="114"/>
      <c r="M115" s="115"/>
      <c r="N115" s="87"/>
    </row>
    <row r="116" spans="1:14" x14ac:dyDescent="0.25">
      <c r="A116" s="98"/>
      <c r="B116" s="100"/>
      <c r="C116" s="112"/>
      <c r="D116" s="102"/>
      <c r="E116" s="17" t="s">
        <v>19</v>
      </c>
      <c r="F116" s="17" t="s">
        <v>46</v>
      </c>
      <c r="G116" s="15" t="s">
        <v>17</v>
      </c>
      <c r="H116" s="11" t="s">
        <v>163</v>
      </c>
      <c r="I116" s="17">
        <v>16</v>
      </c>
      <c r="J116" s="17">
        <v>16</v>
      </c>
      <c r="K116" s="29" t="str">
        <f t="shared" si="2"/>
        <v>OK</v>
      </c>
      <c r="L116" s="114"/>
      <c r="M116" s="115"/>
      <c r="N116" s="87"/>
    </row>
    <row r="117" spans="1:14" ht="15" hidden="1" customHeight="1" x14ac:dyDescent="0.25">
      <c r="A117" s="98"/>
      <c r="B117" s="100"/>
      <c r="C117" s="112"/>
      <c r="D117" s="102"/>
      <c r="E117" s="17" t="s">
        <v>19</v>
      </c>
      <c r="F117" s="17" t="s">
        <v>20</v>
      </c>
      <c r="G117" s="15" t="s">
        <v>17</v>
      </c>
      <c r="H117" s="11" t="s">
        <v>164</v>
      </c>
      <c r="I117" s="17">
        <v>8</v>
      </c>
      <c r="J117" s="17">
        <v>0</v>
      </c>
      <c r="K117" s="29" t="str">
        <f t="shared" si="2"/>
        <v>NO</v>
      </c>
      <c r="L117" s="114"/>
      <c r="M117" s="115"/>
      <c r="N117" s="87"/>
    </row>
    <row r="118" spans="1:14" x14ac:dyDescent="0.25">
      <c r="A118" s="98"/>
      <c r="B118" s="100"/>
      <c r="C118" s="112"/>
      <c r="D118" s="102"/>
      <c r="E118" s="17" t="s">
        <v>19</v>
      </c>
      <c r="F118" s="17" t="s">
        <v>18</v>
      </c>
      <c r="G118" s="15" t="s">
        <v>17</v>
      </c>
      <c r="H118" s="11" t="s">
        <v>165</v>
      </c>
      <c r="I118" s="17">
        <v>14</v>
      </c>
      <c r="J118" s="17">
        <v>10</v>
      </c>
      <c r="K118" s="29" t="str">
        <f t="shared" si="2"/>
        <v>NO</v>
      </c>
      <c r="L118" s="114"/>
      <c r="M118" s="115"/>
      <c r="N118" s="87"/>
    </row>
    <row r="119" spans="1:14" x14ac:dyDescent="0.25">
      <c r="A119" s="98"/>
      <c r="B119" s="100"/>
      <c r="C119" s="112"/>
      <c r="D119" s="102"/>
      <c r="E119" s="17" t="s">
        <v>19</v>
      </c>
      <c r="F119" s="17" t="s">
        <v>21</v>
      </c>
      <c r="G119" s="15" t="s">
        <v>17</v>
      </c>
      <c r="H119" s="11" t="s">
        <v>166</v>
      </c>
      <c r="I119" s="17">
        <v>17</v>
      </c>
      <c r="J119" s="17">
        <v>17</v>
      </c>
      <c r="K119" s="29" t="str">
        <f t="shared" si="2"/>
        <v>OK</v>
      </c>
      <c r="L119" s="114"/>
      <c r="M119" s="115"/>
      <c r="N119" s="87"/>
    </row>
    <row r="120" spans="1:14" x14ac:dyDescent="0.25">
      <c r="A120" s="98"/>
      <c r="B120" s="100"/>
      <c r="C120" s="112"/>
      <c r="D120" s="102"/>
      <c r="E120" s="17" t="s">
        <v>19</v>
      </c>
      <c r="F120" s="17" t="s">
        <v>22</v>
      </c>
      <c r="G120" s="15" t="s">
        <v>17</v>
      </c>
      <c r="H120" s="11" t="s">
        <v>167</v>
      </c>
      <c r="I120" s="17">
        <v>3</v>
      </c>
      <c r="J120" s="17">
        <v>3</v>
      </c>
      <c r="K120" s="29" t="str">
        <f t="shared" si="2"/>
        <v>OK</v>
      </c>
      <c r="L120" s="114"/>
      <c r="M120" s="115"/>
      <c r="N120" s="87"/>
    </row>
    <row r="121" spans="1:14" x14ac:dyDescent="0.25">
      <c r="A121" s="98"/>
      <c r="B121" s="100"/>
      <c r="C121" s="112"/>
      <c r="D121" s="102"/>
      <c r="E121" s="17" t="s">
        <v>41</v>
      </c>
      <c r="F121" s="17" t="s">
        <v>46</v>
      </c>
      <c r="G121" s="15" t="s">
        <v>17</v>
      </c>
      <c r="H121" s="11" t="s">
        <v>168</v>
      </c>
      <c r="I121" s="17">
        <v>1.57</v>
      </c>
      <c r="J121" s="17">
        <v>1.57</v>
      </c>
      <c r="K121" s="29" t="str">
        <f t="shared" si="2"/>
        <v>OK</v>
      </c>
      <c r="L121" s="114"/>
      <c r="M121" s="115"/>
      <c r="N121" s="87"/>
    </row>
    <row r="122" spans="1:14" x14ac:dyDescent="0.25">
      <c r="A122" s="98"/>
      <c r="B122" s="100"/>
      <c r="C122" s="112"/>
      <c r="D122" s="102"/>
      <c r="E122" s="17" t="s">
        <v>30</v>
      </c>
      <c r="F122" s="17" t="s">
        <v>54</v>
      </c>
      <c r="G122" s="15" t="s">
        <v>17</v>
      </c>
      <c r="H122" s="11" t="s">
        <v>169</v>
      </c>
      <c r="I122" s="17">
        <v>36</v>
      </c>
      <c r="J122" s="17">
        <v>36</v>
      </c>
      <c r="K122" s="29" t="str">
        <f t="shared" si="2"/>
        <v>OK</v>
      </c>
      <c r="L122" s="114"/>
      <c r="M122" s="115"/>
      <c r="N122" s="87"/>
    </row>
    <row r="123" spans="1:14" x14ac:dyDescent="0.25">
      <c r="A123" s="98"/>
      <c r="B123" s="100"/>
      <c r="C123" s="112"/>
      <c r="D123" s="102"/>
      <c r="E123" s="17" t="s">
        <v>30</v>
      </c>
      <c r="F123" s="17" t="s">
        <v>38</v>
      </c>
      <c r="G123" s="15" t="s">
        <v>17</v>
      </c>
      <c r="H123" s="11" t="s">
        <v>170</v>
      </c>
      <c r="I123" s="17">
        <v>60</v>
      </c>
      <c r="J123" s="17">
        <v>60</v>
      </c>
      <c r="K123" s="29" t="str">
        <f t="shared" si="2"/>
        <v>OK</v>
      </c>
      <c r="L123" s="114"/>
      <c r="M123" s="115"/>
      <c r="N123" s="87"/>
    </row>
    <row r="124" spans="1:14" x14ac:dyDescent="0.25">
      <c r="A124" s="98"/>
      <c r="B124" s="100"/>
      <c r="C124" s="112"/>
      <c r="D124" s="102"/>
      <c r="E124" s="17" t="s">
        <v>30</v>
      </c>
      <c r="F124" s="17" t="s">
        <v>48</v>
      </c>
      <c r="G124" s="15" t="s">
        <v>17</v>
      </c>
      <c r="H124" s="11" t="s">
        <v>171</v>
      </c>
      <c r="I124" s="17">
        <v>35</v>
      </c>
      <c r="J124" s="17">
        <v>35</v>
      </c>
      <c r="K124" s="29" t="str">
        <f t="shared" si="2"/>
        <v>OK</v>
      </c>
      <c r="L124" s="114"/>
      <c r="M124" s="115"/>
      <c r="N124" s="87"/>
    </row>
    <row r="125" spans="1:14" x14ac:dyDescent="0.25">
      <c r="A125" s="98"/>
      <c r="B125" s="100"/>
      <c r="C125" s="112"/>
      <c r="D125" s="102"/>
      <c r="E125" s="17" t="s">
        <v>24</v>
      </c>
      <c r="F125" s="17" t="s">
        <v>22</v>
      </c>
      <c r="G125" s="15" t="s">
        <v>17</v>
      </c>
      <c r="H125" s="11" t="s">
        <v>172</v>
      </c>
      <c r="I125" s="17">
        <v>4.91</v>
      </c>
      <c r="J125" s="17">
        <v>4.91</v>
      </c>
      <c r="K125" s="29" t="str">
        <f t="shared" si="2"/>
        <v>OK</v>
      </c>
      <c r="L125" s="114"/>
      <c r="M125" s="115"/>
      <c r="N125" s="87"/>
    </row>
    <row r="126" spans="1:14" x14ac:dyDescent="0.25">
      <c r="A126" s="98"/>
      <c r="B126" s="100"/>
      <c r="C126" s="112"/>
      <c r="D126" s="102"/>
      <c r="E126" s="17" t="s">
        <v>24</v>
      </c>
      <c r="F126" s="17" t="s">
        <v>23</v>
      </c>
      <c r="G126" s="15" t="s">
        <v>17</v>
      </c>
      <c r="H126" s="11" t="s">
        <v>173</v>
      </c>
      <c r="I126" s="17">
        <v>7.79</v>
      </c>
      <c r="J126" s="17">
        <v>7.79</v>
      </c>
      <c r="K126" s="29" t="str">
        <f t="shared" si="2"/>
        <v>OK</v>
      </c>
      <c r="L126" s="114"/>
      <c r="M126" s="115"/>
      <c r="N126" s="87"/>
    </row>
    <row r="127" spans="1:14" x14ac:dyDescent="0.25">
      <c r="A127" s="98"/>
      <c r="B127" s="100"/>
      <c r="C127" s="112"/>
      <c r="D127" s="102"/>
      <c r="E127" s="19" t="s">
        <v>25</v>
      </c>
      <c r="F127" s="19" t="s">
        <v>463</v>
      </c>
      <c r="G127" s="15" t="s">
        <v>17</v>
      </c>
      <c r="H127" s="19" t="s">
        <v>494</v>
      </c>
      <c r="I127" s="19">
        <v>800</v>
      </c>
      <c r="J127" s="19">
        <v>800</v>
      </c>
      <c r="K127" s="15" t="str">
        <f>IF(I127=J127, "OK", "NO")</f>
        <v>OK</v>
      </c>
      <c r="L127" s="114"/>
      <c r="M127" s="115"/>
      <c r="N127" s="87"/>
    </row>
    <row r="128" spans="1:14" x14ac:dyDescent="0.25">
      <c r="A128" s="98"/>
      <c r="B128" s="100"/>
      <c r="C128" s="112"/>
      <c r="D128" s="102"/>
      <c r="E128" s="19" t="s">
        <v>25</v>
      </c>
      <c r="F128" s="19" t="s">
        <v>495</v>
      </c>
      <c r="G128" s="15" t="s">
        <v>17</v>
      </c>
      <c r="H128" s="19" t="s">
        <v>496</v>
      </c>
      <c r="I128" s="19">
        <v>35</v>
      </c>
      <c r="J128" s="19">
        <v>35</v>
      </c>
      <c r="K128" s="15" t="str">
        <f>IF(I128=J128, "OK", "NO")</f>
        <v>OK</v>
      </c>
      <c r="L128" s="114"/>
      <c r="M128" s="115"/>
      <c r="N128" s="87"/>
    </row>
    <row r="129" spans="1:14" ht="15.75" thickBot="1" x14ac:dyDescent="0.3">
      <c r="A129" s="98"/>
      <c r="B129" s="100"/>
      <c r="C129" s="112"/>
      <c r="D129" s="102"/>
      <c r="E129" s="17" t="s">
        <v>25</v>
      </c>
      <c r="F129" s="19" t="s">
        <v>491</v>
      </c>
      <c r="G129" s="15" t="s">
        <v>17</v>
      </c>
      <c r="H129" s="17" t="s">
        <v>493</v>
      </c>
      <c r="I129" s="10">
        <v>85.8</v>
      </c>
      <c r="J129" s="10">
        <v>85.8</v>
      </c>
      <c r="K129" s="30" t="str">
        <f t="shared" si="2"/>
        <v>OK</v>
      </c>
      <c r="L129" s="114"/>
      <c r="M129" s="115"/>
      <c r="N129" s="87"/>
    </row>
    <row r="130" spans="1:14" x14ac:dyDescent="0.25">
      <c r="A130" s="98"/>
      <c r="B130" s="100"/>
      <c r="C130" s="89" t="s">
        <v>69</v>
      </c>
      <c r="D130" s="102"/>
      <c r="E130" s="18" t="s">
        <v>19</v>
      </c>
      <c r="F130" s="18" t="s">
        <v>46</v>
      </c>
      <c r="G130" s="13" t="s">
        <v>17</v>
      </c>
      <c r="H130" s="25" t="s">
        <v>174</v>
      </c>
      <c r="I130" s="50">
        <v>1</v>
      </c>
      <c r="J130" s="50">
        <v>1</v>
      </c>
      <c r="K130" s="69" t="str">
        <f t="shared" si="2"/>
        <v>OK</v>
      </c>
      <c r="L130" s="114"/>
      <c r="M130" s="115"/>
      <c r="N130" s="87"/>
    </row>
    <row r="131" spans="1:14" x14ac:dyDescent="0.25">
      <c r="A131" s="98"/>
      <c r="B131" s="100"/>
      <c r="C131" s="113"/>
      <c r="D131" s="102"/>
      <c r="E131" s="17" t="s">
        <v>19</v>
      </c>
      <c r="F131" s="17" t="s">
        <v>21</v>
      </c>
      <c r="G131" s="15" t="s">
        <v>17</v>
      </c>
      <c r="H131" s="11" t="s">
        <v>175</v>
      </c>
      <c r="I131" s="51">
        <v>1</v>
      </c>
      <c r="J131" s="51">
        <v>1</v>
      </c>
      <c r="K131" s="53" t="str">
        <f t="shared" si="2"/>
        <v>OK</v>
      </c>
      <c r="L131" s="114"/>
      <c r="M131" s="115"/>
      <c r="N131" s="87"/>
    </row>
    <row r="132" spans="1:14" x14ac:dyDescent="0.25">
      <c r="A132" s="98"/>
      <c r="B132" s="100"/>
      <c r="C132" s="113"/>
      <c r="D132" s="102"/>
      <c r="E132" s="17" t="s">
        <v>41</v>
      </c>
      <c r="F132" s="17" t="s">
        <v>21</v>
      </c>
      <c r="G132" s="15" t="s">
        <v>17</v>
      </c>
      <c r="H132" s="11" t="s">
        <v>176</v>
      </c>
      <c r="I132" s="51">
        <v>3.14</v>
      </c>
      <c r="J132" s="51">
        <v>3.14</v>
      </c>
      <c r="K132" s="53" t="str">
        <f t="shared" si="2"/>
        <v>OK</v>
      </c>
      <c r="L132" s="114"/>
      <c r="M132" s="115"/>
      <c r="N132" s="87"/>
    </row>
    <row r="133" spans="1:14" x14ac:dyDescent="0.25">
      <c r="A133" s="98"/>
      <c r="B133" s="100"/>
      <c r="C133" s="113"/>
      <c r="D133" s="102"/>
      <c r="E133" s="17" t="s">
        <v>30</v>
      </c>
      <c r="F133" s="17" t="s">
        <v>56</v>
      </c>
      <c r="G133" s="15" t="s">
        <v>17</v>
      </c>
      <c r="H133" s="11" t="s">
        <v>177</v>
      </c>
      <c r="I133" s="51">
        <v>40</v>
      </c>
      <c r="J133" s="51">
        <v>40</v>
      </c>
      <c r="K133" s="53" t="str">
        <f t="shared" si="2"/>
        <v>OK</v>
      </c>
      <c r="L133" s="114"/>
      <c r="M133" s="115"/>
      <c r="N133" s="87"/>
    </row>
    <row r="134" spans="1:14" ht="15" hidden="1" customHeight="1" x14ac:dyDescent="0.25">
      <c r="A134" s="98"/>
      <c r="B134" s="100"/>
      <c r="C134" s="113"/>
      <c r="D134" s="102"/>
      <c r="E134" s="17" t="s">
        <v>30</v>
      </c>
      <c r="F134" s="17" t="s">
        <v>345</v>
      </c>
      <c r="G134" s="15" t="s">
        <v>17</v>
      </c>
      <c r="H134" s="11" t="s">
        <v>346</v>
      </c>
      <c r="I134" s="51">
        <v>400</v>
      </c>
      <c r="J134" s="51">
        <v>0</v>
      </c>
      <c r="K134" s="53" t="str">
        <f t="shared" si="2"/>
        <v>NO</v>
      </c>
      <c r="L134" s="114"/>
      <c r="M134" s="115"/>
      <c r="N134" s="87"/>
    </row>
    <row r="135" spans="1:14" ht="15" hidden="1" customHeight="1" x14ac:dyDescent="0.25">
      <c r="A135" s="98"/>
      <c r="B135" s="100"/>
      <c r="C135" s="113"/>
      <c r="D135" s="102"/>
      <c r="E135" s="17" t="s">
        <v>30</v>
      </c>
      <c r="F135" s="17" t="s">
        <v>34</v>
      </c>
      <c r="G135" s="15" t="s">
        <v>17</v>
      </c>
      <c r="H135" s="11" t="s">
        <v>178</v>
      </c>
      <c r="I135" s="51">
        <v>7</v>
      </c>
      <c r="J135" s="51">
        <v>0</v>
      </c>
      <c r="K135" s="53" t="str">
        <f t="shared" si="2"/>
        <v>NO</v>
      </c>
      <c r="L135" s="114"/>
      <c r="M135" s="115"/>
      <c r="N135" s="87"/>
    </row>
    <row r="136" spans="1:14" ht="15" hidden="1" customHeight="1" x14ac:dyDescent="0.25">
      <c r="A136" s="98"/>
      <c r="B136" s="100"/>
      <c r="C136" s="113"/>
      <c r="D136" s="102"/>
      <c r="E136" s="17" t="s">
        <v>30</v>
      </c>
      <c r="F136" s="17" t="s">
        <v>37</v>
      </c>
      <c r="G136" s="15" t="s">
        <v>17</v>
      </c>
      <c r="H136" s="11" t="s">
        <v>179</v>
      </c>
      <c r="I136" s="51">
        <v>72</v>
      </c>
      <c r="J136" s="51">
        <v>0</v>
      </c>
      <c r="K136" s="53" t="str">
        <f t="shared" si="2"/>
        <v>NO</v>
      </c>
      <c r="L136" s="114"/>
      <c r="M136" s="115"/>
      <c r="N136" s="87"/>
    </row>
    <row r="137" spans="1:14" ht="15" hidden="1" customHeight="1" x14ac:dyDescent="0.25">
      <c r="A137" s="98"/>
      <c r="B137" s="100"/>
      <c r="C137" s="113"/>
      <c r="D137" s="102"/>
      <c r="E137" s="17" t="s">
        <v>30</v>
      </c>
      <c r="F137" s="17" t="s">
        <v>57</v>
      </c>
      <c r="G137" s="15" t="s">
        <v>17</v>
      </c>
      <c r="H137" s="11" t="s">
        <v>180</v>
      </c>
      <c r="I137" s="51">
        <v>12.5</v>
      </c>
      <c r="J137" s="51">
        <v>0</v>
      </c>
      <c r="K137" s="53" t="str">
        <f t="shared" si="2"/>
        <v>NO</v>
      </c>
      <c r="L137" s="114"/>
      <c r="M137" s="115"/>
      <c r="N137" s="87"/>
    </row>
    <row r="138" spans="1:14" ht="15" hidden="1" customHeight="1" x14ac:dyDescent="0.25">
      <c r="A138" s="98"/>
      <c r="B138" s="100"/>
      <c r="C138" s="113"/>
      <c r="D138" s="102"/>
      <c r="E138" s="17" t="s">
        <v>30</v>
      </c>
      <c r="F138" s="17" t="s">
        <v>38</v>
      </c>
      <c r="G138" s="15" t="s">
        <v>17</v>
      </c>
      <c r="H138" s="11" t="s">
        <v>181</v>
      </c>
      <c r="I138" s="51">
        <v>45</v>
      </c>
      <c r="J138" s="51">
        <v>0</v>
      </c>
      <c r="K138" s="53" t="str">
        <f t="shared" si="2"/>
        <v>NO</v>
      </c>
      <c r="L138" s="114"/>
      <c r="M138" s="115"/>
      <c r="N138" s="87"/>
    </row>
    <row r="139" spans="1:14" ht="15" hidden="1" customHeight="1" x14ac:dyDescent="0.25">
      <c r="A139" s="98"/>
      <c r="B139" s="100"/>
      <c r="C139" s="113"/>
      <c r="D139" s="102"/>
      <c r="E139" s="17" t="s">
        <v>30</v>
      </c>
      <c r="F139" s="17" t="s">
        <v>58</v>
      </c>
      <c r="G139" s="15" t="s">
        <v>17</v>
      </c>
      <c r="H139" s="11" t="s">
        <v>182</v>
      </c>
      <c r="I139" s="51">
        <v>18</v>
      </c>
      <c r="J139" s="51">
        <v>0</v>
      </c>
      <c r="K139" s="53" t="str">
        <f t="shared" si="2"/>
        <v>NO</v>
      </c>
      <c r="L139" s="114"/>
      <c r="M139" s="115"/>
      <c r="N139" s="87"/>
    </row>
    <row r="140" spans="1:14" x14ac:dyDescent="0.25">
      <c r="A140" s="98"/>
      <c r="B140" s="100"/>
      <c r="C140" s="113"/>
      <c r="D140" s="102"/>
      <c r="E140" s="17" t="s">
        <v>30</v>
      </c>
      <c r="F140" s="17" t="s">
        <v>40</v>
      </c>
      <c r="G140" s="15" t="s">
        <v>17</v>
      </c>
      <c r="H140" s="11" t="s">
        <v>497</v>
      </c>
      <c r="I140" s="51">
        <v>90</v>
      </c>
      <c r="J140" s="51">
        <v>90</v>
      </c>
      <c r="K140" s="53" t="str">
        <f t="shared" si="2"/>
        <v>OK</v>
      </c>
      <c r="L140" s="114"/>
      <c r="M140" s="115"/>
      <c r="N140" s="87"/>
    </row>
    <row r="141" spans="1:14" x14ac:dyDescent="0.25">
      <c r="A141" s="98"/>
      <c r="B141" s="100"/>
      <c r="C141" s="113"/>
      <c r="D141" s="102"/>
      <c r="E141" s="17" t="s">
        <v>25</v>
      </c>
      <c r="F141" s="17" t="s">
        <v>498</v>
      </c>
      <c r="G141" s="15" t="s">
        <v>17</v>
      </c>
      <c r="H141" s="51" t="s">
        <v>499</v>
      </c>
      <c r="I141" s="51">
        <v>800</v>
      </c>
      <c r="J141" s="51">
        <v>800</v>
      </c>
      <c r="K141" s="53" t="str">
        <f t="shared" si="2"/>
        <v>OK</v>
      </c>
      <c r="L141" s="114"/>
      <c r="M141" s="115"/>
      <c r="N141" s="87"/>
    </row>
    <row r="142" spans="1:14" ht="15" hidden="1" customHeight="1" x14ac:dyDescent="0.25">
      <c r="A142" s="98"/>
      <c r="B142" s="100"/>
      <c r="C142" s="113"/>
      <c r="D142" s="102"/>
      <c r="E142" s="17" t="s">
        <v>25</v>
      </c>
      <c r="F142" s="17" t="s">
        <v>29</v>
      </c>
      <c r="G142" s="15" t="s">
        <v>17</v>
      </c>
      <c r="H142" s="51" t="s">
        <v>183</v>
      </c>
      <c r="I142" s="51">
        <v>190</v>
      </c>
      <c r="J142" s="51">
        <v>0</v>
      </c>
      <c r="K142" s="53" t="str">
        <f t="shared" si="2"/>
        <v>NO</v>
      </c>
      <c r="L142" s="114"/>
      <c r="M142" s="115"/>
      <c r="N142" s="87"/>
    </row>
    <row r="143" spans="1:14" ht="15.75" thickBot="1" x14ac:dyDescent="0.3">
      <c r="A143" s="98"/>
      <c r="B143" s="101"/>
      <c r="C143" s="90"/>
      <c r="D143" s="103"/>
      <c r="E143" s="11" t="s">
        <v>351</v>
      </c>
      <c r="F143" s="11" t="s">
        <v>345</v>
      </c>
      <c r="G143" s="24"/>
      <c r="H143" s="11" t="s">
        <v>346</v>
      </c>
      <c r="I143" s="26">
        <v>8</v>
      </c>
      <c r="J143" s="26">
        <v>8</v>
      </c>
      <c r="K143" s="72" t="str">
        <f t="shared" si="2"/>
        <v>OK</v>
      </c>
      <c r="L143" s="114"/>
      <c r="M143" s="115"/>
      <c r="N143" s="87"/>
    </row>
    <row r="144" spans="1:14" x14ac:dyDescent="0.25">
      <c r="A144" s="98"/>
      <c r="B144" s="97" t="s">
        <v>12</v>
      </c>
      <c r="C144" s="104" t="s">
        <v>14</v>
      </c>
      <c r="D144" s="89" t="s">
        <v>13</v>
      </c>
      <c r="E144" s="18" t="s">
        <v>60</v>
      </c>
      <c r="F144" s="18" t="s">
        <v>61</v>
      </c>
      <c r="G144" s="13" t="s">
        <v>17</v>
      </c>
      <c r="H144" s="25" t="s">
        <v>72</v>
      </c>
      <c r="I144" s="18">
        <v>2</v>
      </c>
      <c r="J144" s="18">
        <v>2</v>
      </c>
      <c r="K144" s="28" t="str">
        <f t="shared" ref="K144:K145" si="5">IF(I144=J144, "OK", "NO")</f>
        <v>OK</v>
      </c>
      <c r="L144" s="114"/>
      <c r="M144" s="115"/>
      <c r="N144" s="87"/>
    </row>
    <row r="145" spans="1:14" ht="17.25" customHeight="1" thickBot="1" x14ac:dyDescent="0.3">
      <c r="A145" s="99"/>
      <c r="B145" s="99"/>
      <c r="C145" s="106"/>
      <c r="D145" s="90"/>
      <c r="E145" s="10" t="s">
        <v>60</v>
      </c>
      <c r="F145" s="10" t="s">
        <v>62</v>
      </c>
      <c r="G145" s="22" t="s">
        <v>17</v>
      </c>
      <c r="H145" s="26" t="s">
        <v>71</v>
      </c>
      <c r="I145" s="10">
        <v>2</v>
      </c>
      <c r="J145" s="10">
        <v>2</v>
      </c>
      <c r="K145" s="30" t="str">
        <f t="shared" si="5"/>
        <v>OK</v>
      </c>
      <c r="L145" s="114"/>
      <c r="M145" s="115"/>
      <c r="N145" s="87"/>
    </row>
  </sheetData>
  <mergeCells count="26">
    <mergeCell ref="L130:M143"/>
    <mergeCell ref="L144:M145"/>
    <mergeCell ref="I1:J1"/>
    <mergeCell ref="K1:K2"/>
    <mergeCell ref="L1:M31"/>
    <mergeCell ref="L32:M57"/>
    <mergeCell ref="L58:M77"/>
    <mergeCell ref="L78:M95"/>
    <mergeCell ref="L96:M113"/>
    <mergeCell ref="L114:M129"/>
    <mergeCell ref="D144:D145"/>
    <mergeCell ref="A1:D1"/>
    <mergeCell ref="E1:G1"/>
    <mergeCell ref="H1:H2"/>
    <mergeCell ref="A3:A145"/>
    <mergeCell ref="B3:B143"/>
    <mergeCell ref="D3:D143"/>
    <mergeCell ref="C4:C31"/>
    <mergeCell ref="C32:C57"/>
    <mergeCell ref="C58:C77"/>
    <mergeCell ref="C78:C95"/>
    <mergeCell ref="C96:C113"/>
    <mergeCell ref="C114:C129"/>
    <mergeCell ref="C130:C143"/>
    <mergeCell ref="B144:B145"/>
    <mergeCell ref="C144:C145"/>
  </mergeCells>
  <conditionalFormatting sqref="K3:K45 K47:K75 K77:K91 K94 K96:K110 K112:K126 K129:K145">
    <cfRule type="containsText" dxfId="55" priority="23" operator="containsText" text="NO">
      <formula>NOT(ISERROR(SEARCH("NO",K3)))</formula>
    </cfRule>
    <cfRule type="containsText" dxfId="54" priority="24" operator="containsText" text="OK">
      <formula>NOT(ISERROR(SEARCH("OK",K3)))</formula>
    </cfRule>
  </conditionalFormatting>
  <conditionalFormatting sqref="K46">
    <cfRule type="containsText" dxfId="53" priority="21" operator="containsText" text="NO">
      <formula>NOT(ISERROR(SEARCH("NO",K46)))</formula>
    </cfRule>
    <cfRule type="containsText" dxfId="52" priority="22" operator="containsText" text="OK">
      <formula>NOT(ISERROR(SEARCH("OK",K46)))</formula>
    </cfRule>
  </conditionalFormatting>
  <conditionalFormatting sqref="K76">
    <cfRule type="containsText" dxfId="51" priority="19" operator="containsText" text="NO">
      <formula>NOT(ISERROR(SEARCH("NO",K76)))</formula>
    </cfRule>
    <cfRule type="containsText" dxfId="50" priority="20" operator="containsText" text="OK">
      <formula>NOT(ISERROR(SEARCH("OK",K76)))</formula>
    </cfRule>
  </conditionalFormatting>
  <conditionalFormatting sqref="K92:K93">
    <cfRule type="containsText" dxfId="49" priority="17" operator="containsText" text="NO">
      <formula>NOT(ISERROR(SEARCH("NO",K92)))</formula>
    </cfRule>
    <cfRule type="containsText" dxfId="48" priority="18" operator="containsText" text="OK">
      <formula>NOT(ISERROR(SEARCH("OK",K92)))</formula>
    </cfRule>
  </conditionalFormatting>
  <conditionalFormatting sqref="K95">
    <cfRule type="containsText" dxfId="47" priority="15" operator="containsText" text="NO">
      <formula>NOT(ISERROR(SEARCH("NO",K95)))</formula>
    </cfRule>
    <cfRule type="containsText" dxfId="46" priority="16" operator="containsText" text="OK">
      <formula>NOT(ISERROR(SEARCH("OK",K95)))</formula>
    </cfRule>
  </conditionalFormatting>
  <conditionalFormatting sqref="K112">
    <cfRule type="containsText" dxfId="45" priority="13" operator="containsText" text="NO">
      <formula>NOT(ISERROR(SEARCH("NO",K112)))</formula>
    </cfRule>
    <cfRule type="containsText" dxfId="44" priority="14" operator="containsText" text="OK">
      <formula>NOT(ISERROR(SEARCH("OK",K112)))</formula>
    </cfRule>
  </conditionalFormatting>
  <conditionalFormatting sqref="K111">
    <cfRule type="containsText" dxfId="43" priority="11" operator="containsText" text="NO">
      <formula>NOT(ISERROR(SEARCH("NO",K111)))</formula>
    </cfRule>
    <cfRule type="containsText" dxfId="42" priority="12" operator="containsText" text="OK">
      <formula>NOT(ISERROR(SEARCH("OK",K111)))</formula>
    </cfRule>
  </conditionalFormatting>
  <conditionalFormatting sqref="K111">
    <cfRule type="containsText" dxfId="41" priority="9" operator="containsText" text="NO">
      <formula>NOT(ISERROR(SEARCH("NO",K111)))</formula>
    </cfRule>
    <cfRule type="containsText" dxfId="40" priority="10" operator="containsText" text="OK">
      <formula>NOT(ISERROR(SEARCH("OK",K111)))</formula>
    </cfRule>
  </conditionalFormatting>
  <conditionalFormatting sqref="K128">
    <cfRule type="containsText" dxfId="39" priority="1" operator="containsText" text="NO">
      <formula>NOT(ISERROR(SEARCH("NO",K128)))</formula>
    </cfRule>
    <cfRule type="containsText" dxfId="38" priority="2" operator="containsText" text="OK">
      <formula>NOT(ISERROR(SEARCH("OK",K128)))</formula>
    </cfRule>
  </conditionalFormatting>
  <conditionalFormatting sqref="K127">
    <cfRule type="containsText" dxfId="37" priority="7" operator="containsText" text="NO">
      <formula>NOT(ISERROR(SEARCH("NO",K127)))</formula>
    </cfRule>
    <cfRule type="containsText" dxfId="36" priority="8" operator="containsText" text="OK">
      <formula>NOT(ISERROR(SEARCH("OK",K127)))</formula>
    </cfRule>
  </conditionalFormatting>
  <conditionalFormatting sqref="K127">
    <cfRule type="containsText" dxfId="35" priority="5" operator="containsText" text="NO">
      <formula>NOT(ISERROR(SEARCH("NO",K127)))</formula>
    </cfRule>
    <cfRule type="containsText" dxfId="34" priority="6" operator="containsText" text="OK">
      <formula>NOT(ISERROR(SEARCH("OK",K127)))</formula>
    </cfRule>
  </conditionalFormatting>
  <conditionalFormatting sqref="K128">
    <cfRule type="containsText" dxfId="33" priority="3" operator="containsText" text="NO">
      <formula>NOT(ISERROR(SEARCH("NO",K128)))</formula>
    </cfRule>
    <cfRule type="containsText" dxfId="32" priority="4" operator="containsText" text="OK">
      <formula>NOT(ISERROR(SEARCH("OK",K128)))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5AF2D-ECC2-42AC-9DA4-80FB6A0A1758}">
  <dimension ref="A1:V49"/>
  <sheetViews>
    <sheetView zoomScale="55" zoomScaleNormal="55" workbookViewId="0">
      <selection activeCell="S38" sqref="S38"/>
    </sheetView>
  </sheetViews>
  <sheetFormatPr defaultRowHeight="15" x14ac:dyDescent="0.25"/>
  <cols>
    <col min="1" max="1" width="14.28515625" bestFit="1" customWidth="1"/>
    <col min="2" max="2" width="25.5703125" bestFit="1" customWidth="1"/>
    <col min="3" max="3" width="13.85546875" bestFit="1" customWidth="1"/>
    <col min="4" max="4" width="62.5703125" bestFit="1" customWidth="1"/>
    <col min="5" max="5" width="27.5703125" bestFit="1" customWidth="1"/>
    <col min="6" max="6" width="18" bestFit="1" customWidth="1"/>
    <col min="7" max="7" width="14.42578125" hidden="1" customWidth="1"/>
    <col min="8" max="8" width="133.42578125" bestFit="1" customWidth="1"/>
    <col min="9" max="9" width="13" customWidth="1"/>
    <col min="10" max="10" width="24" customWidth="1"/>
    <col min="11" max="11" width="12.42578125" bestFit="1" customWidth="1"/>
  </cols>
  <sheetData>
    <row r="1" spans="1:22" ht="15.75" thickBot="1" x14ac:dyDescent="0.3">
      <c r="A1" s="91" t="s">
        <v>7</v>
      </c>
      <c r="B1" s="92"/>
      <c r="C1" s="92"/>
      <c r="D1" s="93"/>
      <c r="E1" s="91" t="s">
        <v>8</v>
      </c>
      <c r="F1" s="92"/>
      <c r="G1" s="94"/>
      <c r="H1" s="95" t="s">
        <v>70</v>
      </c>
      <c r="I1" s="116" t="s">
        <v>344</v>
      </c>
      <c r="J1" s="120"/>
      <c r="K1" s="121" t="s">
        <v>350</v>
      </c>
    </row>
    <row r="2" spans="1:22" ht="15.75" thickBot="1" x14ac:dyDescent="0.3">
      <c r="A2" s="1" t="s">
        <v>0</v>
      </c>
      <c r="B2" s="2" t="s">
        <v>1</v>
      </c>
      <c r="C2" s="36" t="s">
        <v>2</v>
      </c>
      <c r="D2" s="37" t="s">
        <v>3</v>
      </c>
      <c r="E2" s="38" t="s">
        <v>4</v>
      </c>
      <c r="F2" s="39" t="s">
        <v>5</v>
      </c>
      <c r="G2" s="38" t="s">
        <v>6</v>
      </c>
      <c r="H2" s="96"/>
      <c r="I2" s="40" t="s">
        <v>348</v>
      </c>
      <c r="J2" s="23" t="s">
        <v>347</v>
      </c>
      <c r="K2" s="122"/>
    </row>
    <row r="3" spans="1:22" ht="15.75" customHeight="1" thickBot="1" x14ac:dyDescent="0.3">
      <c r="A3" s="126" t="s">
        <v>9</v>
      </c>
      <c r="B3" s="123" t="s">
        <v>10</v>
      </c>
      <c r="C3" s="31" t="s">
        <v>63</v>
      </c>
      <c r="D3" s="127" t="s">
        <v>353</v>
      </c>
      <c r="E3" s="13" t="s">
        <v>355</v>
      </c>
      <c r="F3" s="18" t="s">
        <v>17</v>
      </c>
      <c r="G3" s="13" t="s">
        <v>17</v>
      </c>
      <c r="H3" s="18" t="s">
        <v>362</v>
      </c>
      <c r="I3" s="42">
        <v>5</v>
      </c>
      <c r="J3" s="31">
        <v>5</v>
      </c>
      <c r="K3" s="43" t="str">
        <f>IF(I3=J3,"OK","NO")</f>
        <v>OK</v>
      </c>
    </row>
    <row r="4" spans="1:22" ht="15.75" customHeight="1" thickBot="1" x14ac:dyDescent="0.3">
      <c r="A4" s="102"/>
      <c r="B4" s="124"/>
      <c r="C4" s="31" t="s">
        <v>64</v>
      </c>
      <c r="D4" s="100"/>
      <c r="E4" s="13" t="s">
        <v>355</v>
      </c>
      <c r="F4" s="18" t="s">
        <v>17</v>
      </c>
      <c r="G4" s="13" t="s">
        <v>17</v>
      </c>
      <c r="H4" s="18" t="s">
        <v>361</v>
      </c>
      <c r="I4" s="42">
        <v>1</v>
      </c>
      <c r="J4" s="31">
        <v>1</v>
      </c>
      <c r="K4" s="43" t="str">
        <f t="shared" ref="K4:K39" si="0">IF(I4=J4,"OK","NO")</f>
        <v>OK</v>
      </c>
    </row>
    <row r="5" spans="1:22" ht="15.75" thickBot="1" x14ac:dyDescent="0.3">
      <c r="A5" s="102"/>
      <c r="B5" s="124"/>
      <c r="C5" s="31" t="s">
        <v>65</v>
      </c>
      <c r="D5" s="100"/>
      <c r="E5" s="13" t="s">
        <v>356</v>
      </c>
      <c r="F5" s="18" t="s">
        <v>17</v>
      </c>
      <c r="G5" s="13" t="s">
        <v>17</v>
      </c>
      <c r="H5" s="18" t="s">
        <v>363</v>
      </c>
      <c r="I5" s="42">
        <v>2</v>
      </c>
      <c r="J5" s="31">
        <v>2</v>
      </c>
      <c r="K5" s="43" t="str">
        <f t="shared" si="0"/>
        <v>OK</v>
      </c>
    </row>
    <row r="6" spans="1:22" ht="15.75" thickBot="1" x14ac:dyDescent="0.3">
      <c r="A6" s="102"/>
      <c r="B6" s="124"/>
      <c r="C6" s="31" t="s">
        <v>66</v>
      </c>
      <c r="D6" s="100"/>
      <c r="E6" s="13" t="s">
        <v>357</v>
      </c>
      <c r="F6" s="18" t="s">
        <v>17</v>
      </c>
      <c r="G6" s="13" t="s">
        <v>17</v>
      </c>
      <c r="H6" s="18" t="s">
        <v>364</v>
      </c>
      <c r="I6" s="42">
        <v>2</v>
      </c>
      <c r="J6" s="31">
        <v>2</v>
      </c>
      <c r="K6" s="43" t="str">
        <f t="shared" si="0"/>
        <v>OK</v>
      </c>
    </row>
    <row r="7" spans="1:22" ht="15.75" thickBot="1" x14ac:dyDescent="0.3">
      <c r="A7" s="102"/>
      <c r="B7" s="124"/>
      <c r="C7" s="31" t="s">
        <v>67</v>
      </c>
      <c r="D7" s="100"/>
      <c r="E7" s="13" t="s">
        <v>358</v>
      </c>
      <c r="F7" s="18" t="s">
        <v>17</v>
      </c>
      <c r="G7" s="13" t="s">
        <v>17</v>
      </c>
      <c r="H7" s="18" t="s">
        <v>365</v>
      </c>
      <c r="I7" s="42">
        <v>2</v>
      </c>
      <c r="J7" s="31">
        <v>2</v>
      </c>
      <c r="K7" s="43" t="str">
        <f t="shared" si="0"/>
        <v>OK</v>
      </c>
      <c r="M7" s="58"/>
      <c r="N7" s="58"/>
      <c r="O7" s="58"/>
      <c r="P7" s="58"/>
      <c r="Q7" s="58"/>
      <c r="R7" s="58"/>
      <c r="S7" s="58"/>
      <c r="T7" s="58"/>
      <c r="U7" s="58"/>
      <c r="V7" s="58"/>
    </row>
    <row r="8" spans="1:22" ht="15.75" thickBot="1" x14ac:dyDescent="0.3">
      <c r="A8" s="102"/>
      <c r="B8" s="124"/>
      <c r="C8" s="21" t="s">
        <v>68</v>
      </c>
      <c r="D8" s="100"/>
      <c r="E8" s="13" t="s">
        <v>359</v>
      </c>
      <c r="F8" s="18" t="s">
        <v>17</v>
      </c>
      <c r="G8" s="13" t="s">
        <v>17</v>
      </c>
      <c r="H8" s="18" t="s">
        <v>366</v>
      </c>
      <c r="I8" s="42">
        <v>2</v>
      </c>
      <c r="J8" s="31">
        <v>2</v>
      </c>
      <c r="K8" s="43" t="str">
        <f t="shared" si="0"/>
        <v>OK</v>
      </c>
      <c r="M8" s="58"/>
      <c r="N8" s="58"/>
      <c r="O8" s="58"/>
      <c r="P8" s="58"/>
      <c r="Q8" s="58"/>
      <c r="R8" s="58"/>
      <c r="S8" s="58"/>
      <c r="T8" s="58"/>
      <c r="U8" s="58"/>
      <c r="V8" s="58"/>
    </row>
    <row r="9" spans="1:22" ht="15.75" thickBot="1" x14ac:dyDescent="0.3">
      <c r="A9" s="102"/>
      <c r="B9" s="124"/>
      <c r="C9" s="14" t="s">
        <v>69</v>
      </c>
      <c r="D9" s="100"/>
      <c r="E9" s="13" t="s">
        <v>360</v>
      </c>
      <c r="F9" s="18" t="s">
        <v>17</v>
      </c>
      <c r="G9" s="13" t="s">
        <v>17</v>
      </c>
      <c r="H9" s="18" t="s">
        <v>367</v>
      </c>
      <c r="I9" s="12">
        <v>1</v>
      </c>
      <c r="J9" s="18">
        <v>1</v>
      </c>
      <c r="K9" s="28" t="str">
        <f t="shared" si="0"/>
        <v>OK</v>
      </c>
      <c r="M9" s="58"/>
      <c r="N9" s="58"/>
      <c r="O9" s="58"/>
      <c r="P9" s="58"/>
      <c r="Q9" s="58"/>
      <c r="R9" s="58"/>
      <c r="S9" s="58"/>
      <c r="T9" s="58"/>
      <c r="U9" s="58"/>
      <c r="V9" s="58"/>
    </row>
    <row r="10" spans="1:22" x14ac:dyDescent="0.25">
      <c r="A10" s="102"/>
      <c r="B10" s="112"/>
      <c r="C10" s="18" t="s">
        <v>69</v>
      </c>
      <c r="D10" s="128" t="s">
        <v>354</v>
      </c>
      <c r="E10" s="18" t="s">
        <v>791</v>
      </c>
      <c r="F10" s="13" t="s">
        <v>17</v>
      </c>
      <c r="G10" s="13" t="s">
        <v>17</v>
      </c>
      <c r="H10" s="18" t="s">
        <v>790</v>
      </c>
      <c r="I10" s="13">
        <v>2</v>
      </c>
      <c r="J10" s="12">
        <v>2</v>
      </c>
      <c r="K10" s="18" t="str">
        <f t="shared" si="0"/>
        <v>OK</v>
      </c>
      <c r="M10" s="58"/>
      <c r="N10" s="88"/>
      <c r="O10" s="88"/>
      <c r="P10" s="58"/>
      <c r="Q10" s="58"/>
      <c r="R10" s="58"/>
      <c r="S10" s="58"/>
      <c r="T10" s="58"/>
      <c r="U10" s="58"/>
      <c r="V10" s="58"/>
    </row>
    <row r="11" spans="1:22" x14ac:dyDescent="0.25">
      <c r="A11" s="102"/>
      <c r="B11" s="112"/>
      <c r="C11" s="17" t="s">
        <v>69</v>
      </c>
      <c r="D11" s="112"/>
      <c r="E11" s="17" t="s">
        <v>368</v>
      </c>
      <c r="F11" s="15" t="s">
        <v>17</v>
      </c>
      <c r="G11" s="15" t="s">
        <v>17</v>
      </c>
      <c r="H11" s="17" t="s">
        <v>372</v>
      </c>
      <c r="I11" s="15">
        <v>1</v>
      </c>
      <c r="J11" s="14">
        <v>1</v>
      </c>
      <c r="K11" s="17" t="str">
        <f t="shared" si="0"/>
        <v>OK</v>
      </c>
      <c r="M11" s="58"/>
      <c r="N11" s="88"/>
      <c r="O11" s="88"/>
      <c r="P11" s="58"/>
      <c r="Q11" s="58"/>
      <c r="R11" s="58"/>
      <c r="S11" s="58"/>
      <c r="T11" s="58"/>
      <c r="U11" s="58"/>
      <c r="V11" s="58"/>
    </row>
    <row r="12" spans="1:22" x14ac:dyDescent="0.25">
      <c r="A12" s="102"/>
      <c r="B12" s="112"/>
      <c r="C12" s="17" t="s">
        <v>69</v>
      </c>
      <c r="D12" s="112"/>
      <c r="E12" s="17" t="s">
        <v>369</v>
      </c>
      <c r="F12" s="15" t="s">
        <v>17</v>
      </c>
      <c r="G12" s="15" t="s">
        <v>17</v>
      </c>
      <c r="H12" s="17" t="s">
        <v>373</v>
      </c>
      <c r="I12" s="15">
        <v>2</v>
      </c>
      <c r="J12" s="14">
        <v>2</v>
      </c>
      <c r="K12" s="17" t="str">
        <f t="shared" si="0"/>
        <v>OK</v>
      </c>
      <c r="M12" s="58"/>
      <c r="N12" s="88"/>
      <c r="O12" s="88"/>
      <c r="P12" s="58"/>
      <c r="Q12" s="58"/>
      <c r="R12" s="58"/>
      <c r="S12" s="58"/>
      <c r="T12" s="58"/>
      <c r="U12" s="58"/>
      <c r="V12" s="58"/>
    </row>
    <row r="13" spans="1:22" ht="15.75" thickBot="1" x14ac:dyDescent="0.3">
      <c r="A13" s="102"/>
      <c r="B13" s="112"/>
      <c r="C13" s="10" t="s">
        <v>69</v>
      </c>
      <c r="D13" s="129"/>
      <c r="E13" s="10" t="s">
        <v>370</v>
      </c>
      <c r="F13" s="22" t="s">
        <v>371</v>
      </c>
      <c r="G13" s="22" t="s">
        <v>17</v>
      </c>
      <c r="H13" s="10" t="s">
        <v>374</v>
      </c>
      <c r="I13" s="22">
        <v>2</v>
      </c>
      <c r="J13" s="21">
        <v>2</v>
      </c>
      <c r="K13" s="10" t="str">
        <f t="shared" si="0"/>
        <v>OK</v>
      </c>
      <c r="M13" s="58"/>
      <c r="N13" s="88"/>
      <c r="O13" s="88"/>
      <c r="P13" s="58"/>
      <c r="Q13" s="58"/>
      <c r="R13" s="58"/>
      <c r="S13" s="58"/>
      <c r="T13" s="58"/>
      <c r="U13" s="58"/>
      <c r="V13" s="58"/>
    </row>
    <row r="14" spans="1:22" ht="15.75" thickBot="1" x14ac:dyDescent="0.3">
      <c r="A14" s="102"/>
      <c r="B14" s="124"/>
      <c r="C14" s="46" t="s">
        <v>63</v>
      </c>
      <c r="D14" s="102" t="s">
        <v>11</v>
      </c>
      <c r="E14" s="42" t="s">
        <v>375</v>
      </c>
      <c r="F14" s="31" t="s">
        <v>17</v>
      </c>
      <c r="G14" s="44" t="s">
        <v>17</v>
      </c>
      <c r="H14" s="31" t="s">
        <v>376</v>
      </c>
      <c r="I14" s="31">
        <v>1</v>
      </c>
      <c r="J14" s="44">
        <v>1</v>
      </c>
      <c r="K14" s="31" t="str">
        <f t="shared" si="0"/>
        <v>OK</v>
      </c>
      <c r="M14" s="58"/>
      <c r="N14" s="88"/>
      <c r="O14" s="88"/>
      <c r="P14" s="58"/>
      <c r="Q14" s="58"/>
      <c r="R14" s="58"/>
      <c r="S14" s="58"/>
      <c r="T14" s="58"/>
      <c r="U14" s="58"/>
      <c r="V14" s="58"/>
    </row>
    <row r="15" spans="1:22" ht="15.75" thickBot="1" x14ac:dyDescent="0.3">
      <c r="A15" s="102"/>
      <c r="B15" s="124"/>
      <c r="C15" s="127" t="s">
        <v>317</v>
      </c>
      <c r="D15" s="100"/>
      <c r="E15" s="14" t="s">
        <v>375</v>
      </c>
      <c r="F15" s="17" t="s">
        <v>17</v>
      </c>
      <c r="G15" s="15" t="s">
        <v>17</v>
      </c>
      <c r="H15" s="17" t="s">
        <v>377</v>
      </c>
      <c r="I15" s="14">
        <v>1</v>
      </c>
      <c r="J15" s="14">
        <v>1</v>
      </c>
      <c r="K15" s="18" t="str">
        <f t="shared" si="0"/>
        <v>OK</v>
      </c>
      <c r="M15" s="58"/>
      <c r="N15" s="88"/>
      <c r="O15" s="88"/>
      <c r="P15" s="58"/>
      <c r="Q15" s="58"/>
      <c r="R15" s="58"/>
      <c r="S15" s="58"/>
      <c r="T15" s="58"/>
      <c r="U15" s="58"/>
      <c r="V15" s="58"/>
    </row>
    <row r="16" spans="1:22" ht="15.75" thickBot="1" x14ac:dyDescent="0.3">
      <c r="A16" s="102"/>
      <c r="B16" s="124"/>
      <c r="C16" s="100"/>
      <c r="D16" s="100"/>
      <c r="E16" s="14" t="s">
        <v>375</v>
      </c>
      <c r="F16" s="17" t="s">
        <v>17</v>
      </c>
      <c r="G16" s="13" t="s">
        <v>17</v>
      </c>
      <c r="H16" s="17" t="s">
        <v>377</v>
      </c>
      <c r="I16" s="14">
        <v>1</v>
      </c>
      <c r="J16" s="14">
        <v>1</v>
      </c>
      <c r="K16" s="17" t="str">
        <f t="shared" si="0"/>
        <v>OK</v>
      </c>
      <c r="M16" s="58"/>
      <c r="N16" s="88"/>
      <c r="O16" s="88"/>
      <c r="P16" s="58"/>
      <c r="Q16" s="58"/>
      <c r="R16" s="58"/>
      <c r="S16" s="58"/>
      <c r="T16" s="58"/>
      <c r="U16" s="58"/>
      <c r="V16" s="58"/>
    </row>
    <row r="17" spans="1:22" ht="15.75" thickBot="1" x14ac:dyDescent="0.3">
      <c r="A17" s="102"/>
      <c r="B17" s="124"/>
      <c r="C17" s="101"/>
      <c r="D17" s="101"/>
      <c r="E17" s="14" t="s">
        <v>375</v>
      </c>
      <c r="F17" s="10" t="s">
        <v>17</v>
      </c>
      <c r="G17" s="13" t="s">
        <v>17</v>
      </c>
      <c r="H17" s="17" t="s">
        <v>377</v>
      </c>
      <c r="I17" s="21">
        <v>1</v>
      </c>
      <c r="J17" s="21">
        <v>1</v>
      </c>
      <c r="K17" s="10" t="str">
        <f t="shared" si="0"/>
        <v>OK</v>
      </c>
      <c r="M17" s="58"/>
      <c r="N17" s="88"/>
      <c r="O17" s="88"/>
      <c r="P17" s="58"/>
      <c r="Q17" s="58"/>
      <c r="R17" s="58"/>
      <c r="S17" s="58"/>
      <c r="T17" s="58"/>
      <c r="U17" s="58"/>
      <c r="V17" s="58"/>
    </row>
    <row r="18" spans="1:22" ht="15.75" hidden="1" thickBot="1" x14ac:dyDescent="0.3">
      <c r="A18" s="102"/>
      <c r="B18" s="124"/>
      <c r="C18" s="46" t="s">
        <v>14</v>
      </c>
      <c r="D18" s="127" t="s">
        <v>184</v>
      </c>
      <c r="E18" s="31" t="s">
        <v>378</v>
      </c>
      <c r="F18" s="17" t="s">
        <v>379</v>
      </c>
      <c r="G18" s="13" t="s">
        <v>17</v>
      </c>
      <c r="H18" s="31" t="s">
        <v>389</v>
      </c>
      <c r="I18" s="14">
        <v>11</v>
      </c>
      <c r="J18" s="14"/>
      <c r="K18" s="31" t="str">
        <f t="shared" si="0"/>
        <v>NO</v>
      </c>
      <c r="M18" s="58"/>
      <c r="N18" s="88"/>
      <c r="O18" s="88"/>
      <c r="P18" s="58"/>
      <c r="Q18" s="58"/>
      <c r="R18" s="58"/>
      <c r="S18" s="58"/>
      <c r="T18" s="58"/>
      <c r="U18" s="58"/>
      <c r="V18" s="58"/>
    </row>
    <row r="19" spans="1:22" ht="15" customHeight="1" thickBot="1" x14ac:dyDescent="0.3">
      <c r="A19" s="102"/>
      <c r="B19" s="124"/>
      <c r="C19" s="127" t="s">
        <v>63</v>
      </c>
      <c r="D19" s="100"/>
      <c r="E19" s="18" t="s">
        <v>381</v>
      </c>
      <c r="F19" s="18" t="s">
        <v>339</v>
      </c>
      <c r="G19" s="13" t="s">
        <v>17</v>
      </c>
      <c r="H19" s="18" t="s">
        <v>387</v>
      </c>
      <c r="I19" s="12">
        <v>4</v>
      </c>
      <c r="J19" s="12">
        <v>4</v>
      </c>
      <c r="K19" s="18" t="str">
        <f t="shared" si="0"/>
        <v>OK</v>
      </c>
      <c r="M19" s="58"/>
      <c r="N19" s="88"/>
      <c r="O19" s="88"/>
      <c r="P19" s="58"/>
      <c r="Q19" s="58"/>
      <c r="R19" s="58"/>
      <c r="S19" s="58"/>
      <c r="T19" s="58"/>
      <c r="U19" s="58"/>
      <c r="V19" s="58"/>
    </row>
    <row r="20" spans="1:22" ht="15.75" thickBot="1" x14ac:dyDescent="0.3">
      <c r="A20" s="102"/>
      <c r="B20" s="124"/>
      <c r="C20" s="100"/>
      <c r="D20" s="100"/>
      <c r="E20" s="17" t="s">
        <v>382</v>
      </c>
      <c r="F20" s="17" t="s">
        <v>17</v>
      </c>
      <c r="G20" s="13" t="s">
        <v>17</v>
      </c>
      <c r="H20" s="17" t="s">
        <v>388</v>
      </c>
      <c r="I20" s="14">
        <v>4</v>
      </c>
      <c r="J20" s="14">
        <v>4</v>
      </c>
      <c r="K20" s="17" t="str">
        <f t="shared" si="0"/>
        <v>OK</v>
      </c>
      <c r="M20" s="58"/>
      <c r="N20" s="88"/>
      <c r="O20" s="88"/>
      <c r="P20" s="58"/>
      <c r="Q20" s="58"/>
      <c r="R20" s="58"/>
      <c r="S20" s="58"/>
      <c r="T20" s="58"/>
      <c r="U20" s="58"/>
      <c r="V20" s="58"/>
    </row>
    <row r="21" spans="1:22" ht="15.75" thickBot="1" x14ac:dyDescent="0.3">
      <c r="A21" s="102"/>
      <c r="B21" s="124"/>
      <c r="C21" s="100"/>
      <c r="D21" s="100"/>
      <c r="E21" s="10" t="s">
        <v>383</v>
      </c>
      <c r="F21" s="10" t="s">
        <v>379</v>
      </c>
      <c r="G21" s="44" t="s">
        <v>17</v>
      </c>
      <c r="H21" s="10" t="s">
        <v>380</v>
      </c>
      <c r="I21" s="14">
        <v>6</v>
      </c>
      <c r="J21" s="14">
        <v>6</v>
      </c>
      <c r="K21" s="10" t="str">
        <f t="shared" si="0"/>
        <v>OK</v>
      </c>
      <c r="M21" s="58"/>
      <c r="N21" s="88"/>
      <c r="O21" s="88"/>
      <c r="P21" s="58"/>
      <c r="Q21" s="58"/>
      <c r="R21" s="58"/>
      <c r="S21" s="58"/>
      <c r="T21" s="58"/>
      <c r="U21" s="58"/>
      <c r="V21" s="58"/>
    </row>
    <row r="22" spans="1:22" ht="15.75" thickBot="1" x14ac:dyDescent="0.3">
      <c r="A22" s="102"/>
      <c r="B22" s="124"/>
      <c r="C22" s="127" t="s">
        <v>232</v>
      </c>
      <c r="D22" s="100"/>
      <c r="E22" s="18" t="s">
        <v>382</v>
      </c>
      <c r="F22" s="17" t="s">
        <v>17</v>
      </c>
      <c r="G22" s="15" t="s">
        <v>17</v>
      </c>
      <c r="H22" s="18" t="s">
        <v>390</v>
      </c>
      <c r="I22" s="12">
        <v>6</v>
      </c>
      <c r="J22" s="12">
        <v>6</v>
      </c>
      <c r="K22" s="18" t="str">
        <f t="shared" si="0"/>
        <v>OK</v>
      </c>
      <c r="M22" s="58"/>
      <c r="N22" s="88"/>
      <c r="O22" s="88"/>
      <c r="P22" s="58"/>
      <c r="Q22" s="58"/>
      <c r="R22" s="58"/>
      <c r="S22" s="58"/>
      <c r="T22" s="58"/>
      <c r="U22" s="58"/>
      <c r="V22" s="58"/>
    </row>
    <row r="23" spans="1:22" ht="15.75" thickBot="1" x14ac:dyDescent="0.3">
      <c r="A23" s="102"/>
      <c r="B23" s="124"/>
      <c r="C23" s="100"/>
      <c r="D23" s="100"/>
      <c r="E23" s="17" t="s">
        <v>383</v>
      </c>
      <c r="F23" s="17" t="s">
        <v>379</v>
      </c>
      <c r="G23" s="13" t="s">
        <v>17</v>
      </c>
      <c r="H23" s="17" t="s">
        <v>395</v>
      </c>
      <c r="I23" s="14">
        <v>8</v>
      </c>
      <c r="J23" s="14">
        <v>8</v>
      </c>
      <c r="K23" s="17" t="str">
        <f t="shared" si="0"/>
        <v>OK</v>
      </c>
      <c r="M23" s="58"/>
      <c r="N23" s="88"/>
      <c r="O23" s="88"/>
      <c r="P23" s="58"/>
      <c r="Q23" s="58"/>
      <c r="R23" s="58"/>
      <c r="S23" s="58"/>
      <c r="T23" s="58"/>
      <c r="U23" s="58"/>
      <c r="V23" s="58"/>
    </row>
    <row r="24" spans="1:22" ht="15.75" thickBot="1" x14ac:dyDescent="0.3">
      <c r="A24" s="102"/>
      <c r="B24" s="124"/>
      <c r="C24" s="100"/>
      <c r="D24" s="100"/>
      <c r="E24" s="10" t="s">
        <v>386</v>
      </c>
      <c r="F24" s="10" t="s">
        <v>17</v>
      </c>
      <c r="G24" s="13" t="s">
        <v>17</v>
      </c>
      <c r="H24" s="10" t="s">
        <v>400</v>
      </c>
      <c r="I24" s="14">
        <v>8</v>
      </c>
      <c r="J24" s="14">
        <v>8</v>
      </c>
      <c r="K24" s="10" t="str">
        <f t="shared" si="0"/>
        <v>OK</v>
      </c>
      <c r="M24" s="58"/>
      <c r="N24" s="88"/>
      <c r="O24" s="88"/>
      <c r="P24" s="58"/>
      <c r="Q24" s="58"/>
      <c r="R24" s="58"/>
      <c r="S24" s="58"/>
      <c r="T24" s="58"/>
      <c r="U24" s="58"/>
      <c r="V24" s="58"/>
    </row>
    <row r="25" spans="1:22" ht="15.75" thickBot="1" x14ac:dyDescent="0.3">
      <c r="A25" s="102"/>
      <c r="B25" s="124"/>
      <c r="C25" s="127" t="s">
        <v>259</v>
      </c>
      <c r="D25" s="100"/>
      <c r="E25" s="18" t="s">
        <v>382</v>
      </c>
      <c r="F25" s="18" t="s">
        <v>17</v>
      </c>
      <c r="G25" s="13" t="s">
        <v>17</v>
      </c>
      <c r="H25" s="17" t="s">
        <v>391</v>
      </c>
      <c r="I25" s="12">
        <v>8</v>
      </c>
      <c r="J25" s="12">
        <v>8</v>
      </c>
      <c r="K25" s="18" t="str">
        <f t="shared" si="0"/>
        <v>OK</v>
      </c>
      <c r="M25" s="58"/>
      <c r="N25" s="88"/>
      <c r="O25" s="88"/>
      <c r="P25" s="58"/>
      <c r="Q25" s="58"/>
      <c r="R25" s="58"/>
      <c r="S25" s="58"/>
      <c r="T25" s="58"/>
      <c r="U25" s="58"/>
      <c r="V25" s="58"/>
    </row>
    <row r="26" spans="1:22" ht="15.75" thickBot="1" x14ac:dyDescent="0.3">
      <c r="A26" s="102"/>
      <c r="B26" s="124"/>
      <c r="C26" s="100"/>
      <c r="D26" s="100"/>
      <c r="E26" s="17" t="s">
        <v>383</v>
      </c>
      <c r="F26" s="17" t="s">
        <v>379</v>
      </c>
      <c r="G26" s="13" t="s">
        <v>17</v>
      </c>
      <c r="H26" s="17" t="s">
        <v>396</v>
      </c>
      <c r="I26" s="14">
        <v>8</v>
      </c>
      <c r="J26" s="14">
        <v>8</v>
      </c>
      <c r="K26" s="17" t="str">
        <f t="shared" si="0"/>
        <v>OK</v>
      </c>
      <c r="M26" s="58"/>
      <c r="N26" s="88"/>
      <c r="O26" s="88"/>
      <c r="P26" s="58"/>
      <c r="Q26" s="58"/>
      <c r="R26" s="58"/>
      <c r="S26" s="58"/>
      <c r="T26" s="58"/>
      <c r="U26" s="58"/>
      <c r="V26" s="58"/>
    </row>
    <row r="27" spans="1:22" ht="15.75" thickBot="1" x14ac:dyDescent="0.3">
      <c r="A27" s="102"/>
      <c r="B27" s="124"/>
      <c r="C27" s="100"/>
      <c r="D27" s="100"/>
      <c r="E27" s="10" t="s">
        <v>386</v>
      </c>
      <c r="F27" s="10" t="s">
        <v>17</v>
      </c>
      <c r="G27" s="13" t="s">
        <v>17</v>
      </c>
      <c r="H27" s="17" t="s">
        <v>401</v>
      </c>
      <c r="I27" s="21">
        <v>5</v>
      </c>
      <c r="J27" s="21">
        <v>4</v>
      </c>
      <c r="K27" s="10" t="str">
        <f t="shared" si="0"/>
        <v>NO</v>
      </c>
      <c r="M27" s="58"/>
      <c r="N27" s="88"/>
      <c r="O27" s="88"/>
      <c r="P27" s="58"/>
      <c r="Q27" s="58"/>
      <c r="R27" s="58"/>
      <c r="S27" s="58"/>
      <c r="T27" s="58"/>
      <c r="U27" s="58"/>
      <c r="V27" s="58"/>
    </row>
    <row r="28" spans="1:22" ht="15.75" thickBot="1" x14ac:dyDescent="0.3">
      <c r="A28" s="102"/>
      <c r="B28" s="124"/>
      <c r="C28" s="127" t="s">
        <v>275</v>
      </c>
      <c r="D28" s="100"/>
      <c r="E28" s="18" t="s">
        <v>382</v>
      </c>
      <c r="F28" s="18" t="s">
        <v>17</v>
      </c>
      <c r="G28" s="13" t="s">
        <v>17</v>
      </c>
      <c r="H28" s="18" t="s">
        <v>392</v>
      </c>
      <c r="I28" s="12">
        <v>8</v>
      </c>
      <c r="J28" s="12">
        <v>8</v>
      </c>
      <c r="K28" s="18" t="str">
        <f t="shared" si="0"/>
        <v>OK</v>
      </c>
      <c r="M28" s="58"/>
      <c r="N28" s="88"/>
      <c r="O28" s="88"/>
      <c r="P28" s="58"/>
      <c r="Q28" s="58"/>
      <c r="R28" s="58"/>
      <c r="S28" s="58"/>
      <c r="T28" s="58"/>
      <c r="U28" s="58"/>
      <c r="V28" s="58"/>
    </row>
    <row r="29" spans="1:22" ht="15.75" thickBot="1" x14ac:dyDescent="0.3">
      <c r="A29" s="102"/>
      <c r="B29" s="124"/>
      <c r="C29" s="100"/>
      <c r="D29" s="100"/>
      <c r="E29" s="17" t="s">
        <v>383</v>
      </c>
      <c r="F29" s="17" t="s">
        <v>379</v>
      </c>
      <c r="G29" s="13" t="s">
        <v>17</v>
      </c>
      <c r="H29" s="17" t="s">
        <v>397</v>
      </c>
      <c r="I29" s="14">
        <v>8</v>
      </c>
      <c r="J29" s="14">
        <v>8</v>
      </c>
      <c r="K29" s="17" t="str">
        <f t="shared" si="0"/>
        <v>OK</v>
      </c>
      <c r="M29" s="58"/>
      <c r="N29" s="88"/>
      <c r="O29" s="88"/>
      <c r="P29" s="58"/>
      <c r="Q29" s="58"/>
      <c r="R29" s="58"/>
      <c r="S29" s="58"/>
      <c r="T29" s="58"/>
      <c r="U29" s="58"/>
      <c r="V29" s="58"/>
    </row>
    <row r="30" spans="1:22" ht="15.75" thickBot="1" x14ac:dyDescent="0.3">
      <c r="A30" s="102"/>
      <c r="B30" s="124"/>
      <c r="C30" s="100"/>
      <c r="D30" s="100"/>
      <c r="E30" s="10" t="s">
        <v>386</v>
      </c>
      <c r="F30" s="10" t="s">
        <v>17</v>
      </c>
      <c r="G30" s="13" t="s">
        <v>17</v>
      </c>
      <c r="H30" s="10" t="s">
        <v>402</v>
      </c>
      <c r="I30" s="21">
        <v>4</v>
      </c>
      <c r="J30" s="21">
        <v>4</v>
      </c>
      <c r="K30" s="10" t="str">
        <f t="shared" si="0"/>
        <v>OK</v>
      </c>
      <c r="M30" s="58"/>
      <c r="N30" s="88"/>
      <c r="O30" s="88"/>
      <c r="P30" s="58"/>
      <c r="Q30" s="58"/>
      <c r="R30" s="58"/>
      <c r="S30" s="58"/>
      <c r="T30" s="58"/>
      <c r="U30" s="58"/>
      <c r="V30" s="58"/>
    </row>
    <row r="31" spans="1:22" ht="15.75" thickBot="1" x14ac:dyDescent="0.3">
      <c r="A31" s="102"/>
      <c r="B31" s="124"/>
      <c r="C31" s="127" t="s">
        <v>291</v>
      </c>
      <c r="D31" s="100"/>
      <c r="E31" s="18" t="s">
        <v>382</v>
      </c>
      <c r="F31" s="18" t="s">
        <v>17</v>
      </c>
      <c r="G31" s="13" t="s">
        <v>17</v>
      </c>
      <c r="H31" s="17" t="s">
        <v>393</v>
      </c>
      <c r="I31" s="12">
        <v>6</v>
      </c>
      <c r="J31" s="12">
        <v>6</v>
      </c>
      <c r="K31" s="18" t="str">
        <f t="shared" si="0"/>
        <v>OK</v>
      </c>
      <c r="M31" s="58"/>
      <c r="N31" s="88"/>
      <c r="O31" s="88"/>
      <c r="P31" s="58"/>
      <c r="Q31" s="58"/>
      <c r="R31" s="58"/>
      <c r="S31" s="58"/>
      <c r="T31" s="58"/>
      <c r="U31" s="58"/>
      <c r="V31" s="58"/>
    </row>
    <row r="32" spans="1:22" ht="15.75" thickBot="1" x14ac:dyDescent="0.3">
      <c r="A32" s="102"/>
      <c r="B32" s="124"/>
      <c r="C32" s="100"/>
      <c r="D32" s="100"/>
      <c r="E32" s="17" t="s">
        <v>383</v>
      </c>
      <c r="F32" s="17" t="s">
        <v>379</v>
      </c>
      <c r="G32" s="13" t="s">
        <v>17</v>
      </c>
      <c r="H32" s="17" t="s">
        <v>398</v>
      </c>
      <c r="I32" s="14">
        <v>9</v>
      </c>
      <c r="J32" s="14">
        <v>9</v>
      </c>
      <c r="K32" s="17" t="str">
        <f t="shared" si="0"/>
        <v>OK</v>
      </c>
      <c r="M32" s="58"/>
      <c r="N32" s="88"/>
      <c r="O32" s="88"/>
      <c r="P32" s="58"/>
      <c r="Q32" s="58"/>
      <c r="R32" s="58"/>
      <c r="S32" s="58"/>
      <c r="T32" s="58"/>
      <c r="U32" s="58"/>
      <c r="V32" s="58"/>
    </row>
    <row r="33" spans="1:22" ht="15.75" thickBot="1" x14ac:dyDescent="0.3">
      <c r="A33" s="102"/>
      <c r="B33" s="124"/>
      <c r="C33" s="100"/>
      <c r="D33" s="100"/>
      <c r="E33" s="10" t="s">
        <v>386</v>
      </c>
      <c r="F33" s="10" t="s">
        <v>17</v>
      </c>
      <c r="G33" s="13" t="s">
        <v>17</v>
      </c>
      <c r="H33" s="17" t="s">
        <v>403</v>
      </c>
      <c r="I33" s="21">
        <v>4</v>
      </c>
      <c r="J33" s="21">
        <v>4</v>
      </c>
      <c r="K33" s="10" t="str">
        <f t="shared" si="0"/>
        <v>OK</v>
      </c>
      <c r="M33" s="58"/>
      <c r="N33" s="88"/>
      <c r="O33" s="88"/>
      <c r="P33" s="58"/>
      <c r="Q33" s="58"/>
      <c r="R33" s="58"/>
      <c r="S33" s="58"/>
      <c r="T33" s="58"/>
      <c r="U33" s="58"/>
      <c r="V33" s="58"/>
    </row>
    <row r="34" spans="1:22" ht="15.75" thickBot="1" x14ac:dyDescent="0.3">
      <c r="A34" s="102"/>
      <c r="B34" s="124"/>
      <c r="C34" s="127" t="s">
        <v>304</v>
      </c>
      <c r="D34" s="100"/>
      <c r="E34" s="14" t="s">
        <v>382</v>
      </c>
      <c r="F34" s="18" t="s">
        <v>17</v>
      </c>
      <c r="G34" s="13" t="s">
        <v>17</v>
      </c>
      <c r="H34" s="18" t="s">
        <v>394</v>
      </c>
      <c r="I34" s="12">
        <v>9</v>
      </c>
      <c r="J34" s="12">
        <v>9</v>
      </c>
      <c r="K34" s="18" t="str">
        <f t="shared" si="0"/>
        <v>OK</v>
      </c>
      <c r="M34" s="58"/>
      <c r="N34" s="88"/>
      <c r="O34" s="88"/>
      <c r="P34" s="58"/>
      <c r="Q34" s="58"/>
      <c r="R34" s="58"/>
      <c r="S34" s="58"/>
      <c r="T34" s="58"/>
      <c r="U34" s="58"/>
      <c r="V34" s="58"/>
    </row>
    <row r="35" spans="1:22" ht="15.75" thickBot="1" x14ac:dyDescent="0.3">
      <c r="A35" s="102"/>
      <c r="B35" s="124"/>
      <c r="C35" s="100"/>
      <c r="D35" s="100"/>
      <c r="E35" s="14" t="s">
        <v>383</v>
      </c>
      <c r="F35" s="17" t="s">
        <v>379</v>
      </c>
      <c r="G35" s="13" t="s">
        <v>17</v>
      </c>
      <c r="H35" s="17" t="s">
        <v>399</v>
      </c>
      <c r="I35" s="14">
        <v>8</v>
      </c>
      <c r="J35" s="14">
        <v>8</v>
      </c>
      <c r="K35" s="17" t="str">
        <f t="shared" si="0"/>
        <v>OK</v>
      </c>
      <c r="M35" s="58"/>
      <c r="N35" s="88"/>
      <c r="O35" s="88"/>
      <c r="P35" s="58"/>
      <c r="Q35" s="58"/>
      <c r="R35" s="58"/>
      <c r="S35" s="58"/>
      <c r="T35" s="58"/>
      <c r="U35" s="58"/>
      <c r="V35" s="58"/>
    </row>
    <row r="36" spans="1:22" ht="15.75" thickBot="1" x14ac:dyDescent="0.3">
      <c r="A36" s="102"/>
      <c r="B36" s="124"/>
      <c r="C36" s="100"/>
      <c r="D36" s="100"/>
      <c r="E36" s="14" t="s">
        <v>386</v>
      </c>
      <c r="F36" s="10" t="s">
        <v>17</v>
      </c>
      <c r="G36" s="13" t="s">
        <v>17</v>
      </c>
      <c r="H36" s="10" t="s">
        <v>404</v>
      </c>
      <c r="I36" s="21">
        <v>4</v>
      </c>
      <c r="J36" s="21">
        <v>4</v>
      </c>
      <c r="K36" s="10" t="str">
        <f t="shared" si="0"/>
        <v>OK</v>
      </c>
      <c r="M36" s="58"/>
      <c r="N36" s="88"/>
      <c r="O36" s="88"/>
      <c r="P36" s="58"/>
      <c r="Q36" s="58"/>
      <c r="R36" s="58"/>
      <c r="S36" s="58"/>
      <c r="T36" s="58"/>
      <c r="U36" s="58"/>
      <c r="V36" s="58"/>
    </row>
    <row r="37" spans="1:22" ht="15.75" thickBot="1" x14ac:dyDescent="0.3">
      <c r="A37" s="102"/>
      <c r="B37" s="124"/>
      <c r="C37" s="127" t="s">
        <v>317</v>
      </c>
      <c r="D37" s="100"/>
      <c r="E37" s="18" t="s">
        <v>382</v>
      </c>
      <c r="F37" s="18" t="s">
        <v>17</v>
      </c>
      <c r="G37" s="13" t="s">
        <v>17</v>
      </c>
      <c r="H37" s="18" t="s">
        <v>385</v>
      </c>
      <c r="I37" s="12">
        <v>10</v>
      </c>
      <c r="J37" s="12">
        <v>10</v>
      </c>
      <c r="K37" s="18" t="str">
        <f t="shared" si="0"/>
        <v>OK</v>
      </c>
      <c r="M37" s="58"/>
      <c r="N37" s="88"/>
      <c r="O37" s="88"/>
      <c r="P37" s="58"/>
      <c r="Q37" s="58"/>
      <c r="R37" s="58"/>
      <c r="S37" s="58"/>
      <c r="T37" s="58"/>
      <c r="U37" s="58"/>
      <c r="V37" s="58"/>
    </row>
    <row r="38" spans="1:22" ht="15.75" thickBot="1" x14ac:dyDescent="0.3">
      <c r="A38" s="102"/>
      <c r="B38" s="124"/>
      <c r="C38" s="100"/>
      <c r="D38" s="100"/>
      <c r="E38" s="17" t="s">
        <v>383</v>
      </c>
      <c r="F38" s="17" t="s">
        <v>379</v>
      </c>
      <c r="G38" s="13" t="s">
        <v>17</v>
      </c>
      <c r="H38" s="17" t="s">
        <v>384</v>
      </c>
      <c r="I38" s="14">
        <v>8</v>
      </c>
      <c r="J38" s="14">
        <v>8</v>
      </c>
      <c r="K38" s="17" t="str">
        <f t="shared" si="0"/>
        <v>OK</v>
      </c>
      <c r="M38" s="58"/>
      <c r="N38" s="88"/>
      <c r="O38" s="88"/>
      <c r="P38" s="58"/>
      <c r="Q38" s="58"/>
      <c r="R38" s="58"/>
      <c r="S38" s="58"/>
      <c r="T38" s="58"/>
      <c r="U38" s="58"/>
      <c r="V38" s="58"/>
    </row>
    <row r="39" spans="1:22" ht="15.75" thickBot="1" x14ac:dyDescent="0.3">
      <c r="A39" s="103"/>
      <c r="B39" s="125"/>
      <c r="C39" s="101"/>
      <c r="D39" s="101"/>
      <c r="E39" s="10" t="s">
        <v>386</v>
      </c>
      <c r="F39" s="10" t="s">
        <v>17</v>
      </c>
      <c r="G39" s="13" t="s">
        <v>17</v>
      </c>
      <c r="H39" s="10" t="s">
        <v>405</v>
      </c>
      <c r="I39" s="21">
        <v>4</v>
      </c>
      <c r="J39" s="21">
        <v>4</v>
      </c>
      <c r="K39" s="10" t="str">
        <f t="shared" si="0"/>
        <v>OK</v>
      </c>
      <c r="M39" s="58"/>
      <c r="N39" s="88"/>
      <c r="O39" s="88"/>
      <c r="P39" s="58"/>
      <c r="Q39" s="58"/>
      <c r="R39" s="58"/>
      <c r="S39" s="58"/>
      <c r="T39" s="58"/>
      <c r="U39" s="58"/>
      <c r="V39" s="58"/>
    </row>
    <row r="40" spans="1:22" x14ac:dyDescent="0.25">
      <c r="M40" s="58"/>
      <c r="N40" s="58"/>
      <c r="O40" s="58"/>
      <c r="P40" s="58"/>
      <c r="Q40" s="58"/>
      <c r="R40" s="58"/>
      <c r="S40" s="58"/>
      <c r="T40" s="58"/>
      <c r="U40" s="58"/>
      <c r="V40" s="58"/>
    </row>
    <row r="41" spans="1:22" x14ac:dyDescent="0.25">
      <c r="M41" s="58"/>
      <c r="N41" s="58"/>
      <c r="O41" s="58"/>
      <c r="P41" s="58"/>
      <c r="Q41" s="58"/>
      <c r="R41" s="58"/>
      <c r="S41" s="58"/>
      <c r="T41" s="58"/>
      <c r="U41" s="58"/>
      <c r="V41" s="58"/>
    </row>
    <row r="42" spans="1:22" x14ac:dyDescent="0.25">
      <c r="M42" s="58"/>
      <c r="N42" s="58"/>
      <c r="O42" s="58"/>
      <c r="P42" s="58"/>
      <c r="Q42" s="58"/>
      <c r="R42" s="58"/>
      <c r="S42" s="58"/>
      <c r="T42" s="58"/>
      <c r="U42" s="58"/>
      <c r="V42" s="58"/>
    </row>
    <row r="43" spans="1:22" x14ac:dyDescent="0.25">
      <c r="M43" s="58"/>
      <c r="N43" s="58"/>
      <c r="O43" s="58"/>
      <c r="P43" s="58"/>
      <c r="Q43" s="58"/>
      <c r="R43" s="58"/>
      <c r="S43" s="58"/>
      <c r="T43" s="58"/>
      <c r="U43" s="58"/>
      <c r="V43" s="58"/>
    </row>
    <row r="44" spans="1:22" x14ac:dyDescent="0.25">
      <c r="M44" s="58"/>
      <c r="N44" s="58"/>
      <c r="O44" s="58"/>
      <c r="P44" s="58"/>
      <c r="Q44" s="58"/>
      <c r="R44" s="58"/>
      <c r="S44" s="58"/>
      <c r="T44" s="58"/>
      <c r="U44" s="58"/>
      <c r="V44" s="58"/>
    </row>
    <row r="45" spans="1:22" x14ac:dyDescent="0.25">
      <c r="M45" s="58"/>
      <c r="N45" s="58"/>
      <c r="O45" s="58"/>
      <c r="P45" s="58"/>
      <c r="Q45" s="58"/>
      <c r="R45" s="58"/>
      <c r="S45" s="58"/>
      <c r="T45" s="58"/>
      <c r="U45" s="58"/>
      <c r="V45" s="58"/>
    </row>
    <row r="46" spans="1:22" x14ac:dyDescent="0.25">
      <c r="M46" s="58"/>
      <c r="N46" s="58"/>
      <c r="O46" s="58"/>
      <c r="P46" s="58"/>
      <c r="Q46" s="58"/>
      <c r="R46" s="58"/>
      <c r="S46" s="58"/>
      <c r="T46" s="58"/>
      <c r="U46" s="58"/>
      <c r="V46" s="58"/>
    </row>
    <row r="47" spans="1:22" x14ac:dyDescent="0.25">
      <c r="M47" s="58"/>
      <c r="N47" s="58"/>
      <c r="O47" s="58"/>
      <c r="P47" s="58"/>
      <c r="Q47" s="58"/>
      <c r="R47" s="58"/>
      <c r="S47" s="58"/>
      <c r="T47" s="58"/>
      <c r="U47" s="58"/>
      <c r="V47" s="58"/>
    </row>
    <row r="48" spans="1:22" x14ac:dyDescent="0.25">
      <c r="M48" s="58"/>
      <c r="N48" s="58"/>
      <c r="O48" s="58"/>
      <c r="P48" s="58"/>
      <c r="Q48" s="58"/>
      <c r="R48" s="58"/>
      <c r="S48" s="58"/>
      <c r="T48" s="58"/>
      <c r="U48" s="58"/>
      <c r="V48" s="58"/>
    </row>
    <row r="49" spans="13:22" x14ac:dyDescent="0.25">
      <c r="M49" s="58"/>
      <c r="N49" s="58"/>
      <c r="O49" s="58"/>
      <c r="P49" s="58"/>
      <c r="Q49" s="58"/>
      <c r="R49" s="58"/>
      <c r="S49" s="58"/>
      <c r="T49" s="58"/>
      <c r="U49" s="58"/>
      <c r="V49" s="58"/>
    </row>
  </sheetData>
  <mergeCells count="19">
    <mergeCell ref="B3:B39"/>
    <mergeCell ref="A3:A39"/>
    <mergeCell ref="D18:D39"/>
    <mergeCell ref="D14:D17"/>
    <mergeCell ref="C28:C30"/>
    <mergeCell ref="C31:C33"/>
    <mergeCell ref="C34:C36"/>
    <mergeCell ref="C15:C17"/>
    <mergeCell ref="D10:D13"/>
    <mergeCell ref="C19:C21"/>
    <mergeCell ref="C22:C24"/>
    <mergeCell ref="C25:C27"/>
    <mergeCell ref="C37:C39"/>
    <mergeCell ref="D3:D9"/>
    <mergeCell ref="A1:D1"/>
    <mergeCell ref="E1:G1"/>
    <mergeCell ref="H1:H2"/>
    <mergeCell ref="I1:J1"/>
    <mergeCell ref="K1:K2"/>
  </mergeCells>
  <phoneticPr fontId="7" type="noConversion"/>
  <conditionalFormatting sqref="K3:K39">
    <cfRule type="containsText" dxfId="31" priority="5" operator="containsText" text="NO">
      <formula>NOT(ISERROR(SEARCH("NO",K3)))</formula>
    </cfRule>
    <cfRule type="containsText" dxfId="30" priority="6" operator="containsText" text="OK">
      <formula>NOT(ISERROR(SEARCH("OK",K3)))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75AAA-64E7-4D80-B165-D5DE7C7A8D0B}">
  <dimension ref="A1:N129"/>
  <sheetViews>
    <sheetView zoomScale="55" zoomScaleNormal="55" workbookViewId="0">
      <selection activeCell="T70" sqref="T70"/>
    </sheetView>
  </sheetViews>
  <sheetFormatPr defaultRowHeight="15" x14ac:dyDescent="0.25"/>
  <cols>
    <col min="1" max="1" width="14.28515625" bestFit="1" customWidth="1"/>
    <col min="2" max="2" width="25.5703125" bestFit="1" customWidth="1"/>
    <col min="3" max="3" width="13.85546875" bestFit="1" customWidth="1"/>
    <col min="4" max="4" width="62.5703125" bestFit="1" customWidth="1"/>
    <col min="5" max="5" width="27.5703125" bestFit="1" customWidth="1"/>
    <col min="6" max="6" width="18" bestFit="1" customWidth="1"/>
    <col min="7" max="7" width="14.42578125" bestFit="1" customWidth="1"/>
    <col min="8" max="8" width="139.28515625" bestFit="1" customWidth="1"/>
    <col min="9" max="9" width="9.28515625" bestFit="1" customWidth="1"/>
    <col min="10" max="10" width="19.7109375" bestFit="1" customWidth="1"/>
    <col min="11" max="12" width="11.5703125" bestFit="1" customWidth="1"/>
  </cols>
  <sheetData>
    <row r="1" spans="1:14" ht="15.75" thickBot="1" x14ac:dyDescent="0.3">
      <c r="A1" s="91" t="s">
        <v>7</v>
      </c>
      <c r="B1" s="92"/>
      <c r="C1" s="92"/>
      <c r="D1" s="93"/>
      <c r="E1" s="91" t="s">
        <v>8</v>
      </c>
      <c r="F1" s="92"/>
      <c r="G1" s="94"/>
      <c r="H1" s="95" t="s">
        <v>70</v>
      </c>
      <c r="I1" s="116" t="s">
        <v>344</v>
      </c>
      <c r="J1" s="120"/>
      <c r="K1" s="121" t="s">
        <v>350</v>
      </c>
    </row>
    <row r="2" spans="1:14" ht="15.75" thickBot="1" x14ac:dyDescent="0.3">
      <c r="A2" s="1" t="s">
        <v>0</v>
      </c>
      <c r="B2" s="2" t="s">
        <v>1</v>
      </c>
      <c r="C2" s="36" t="s">
        <v>2</v>
      </c>
      <c r="D2" s="37" t="s">
        <v>3</v>
      </c>
      <c r="E2" s="38" t="s">
        <v>4</v>
      </c>
      <c r="F2" s="39" t="s">
        <v>5</v>
      </c>
      <c r="G2" s="38" t="s">
        <v>6</v>
      </c>
      <c r="H2" s="96"/>
      <c r="I2" s="40" t="s">
        <v>348</v>
      </c>
      <c r="J2" s="23" t="s">
        <v>347</v>
      </c>
      <c r="K2" s="122"/>
    </row>
    <row r="3" spans="1:14" ht="15.75" thickBot="1" x14ac:dyDescent="0.3">
      <c r="A3" s="127" t="s">
        <v>9</v>
      </c>
      <c r="B3" s="127" t="s">
        <v>10</v>
      </c>
      <c r="C3" s="31" t="s">
        <v>64</v>
      </c>
      <c r="D3" s="127" t="s">
        <v>184</v>
      </c>
      <c r="E3" s="13" t="s">
        <v>185</v>
      </c>
      <c r="F3" s="18" t="s">
        <v>46</v>
      </c>
      <c r="G3" s="13" t="s">
        <v>17</v>
      </c>
      <c r="H3" s="18" t="s">
        <v>188</v>
      </c>
      <c r="I3" s="42">
        <v>18</v>
      </c>
      <c r="J3" s="31">
        <v>18</v>
      </c>
      <c r="K3" s="43" t="str">
        <f>IF(I3=J3,"OK","NO")</f>
        <v>OK</v>
      </c>
      <c r="L3" s="114"/>
      <c r="M3" s="131"/>
      <c r="N3" s="87"/>
    </row>
    <row r="4" spans="1:14" ht="15.75" thickBot="1" x14ac:dyDescent="0.3">
      <c r="A4" s="100"/>
      <c r="B4" s="100"/>
      <c r="C4" s="31" t="s">
        <v>65</v>
      </c>
      <c r="D4" s="100"/>
      <c r="E4" s="42" t="s">
        <v>185</v>
      </c>
      <c r="F4" s="31" t="s">
        <v>46</v>
      </c>
      <c r="G4" s="44" t="s">
        <v>17</v>
      </c>
      <c r="H4" s="31" t="s">
        <v>190</v>
      </c>
      <c r="I4" s="42">
        <v>80</v>
      </c>
      <c r="J4" s="31">
        <v>80</v>
      </c>
      <c r="K4" s="43" t="str">
        <f t="shared" ref="K4:K74" si="0">IF(I4=J4,"OK","NO")</f>
        <v>OK</v>
      </c>
      <c r="L4" s="114"/>
      <c r="M4" s="131"/>
      <c r="N4" s="87"/>
    </row>
    <row r="5" spans="1:14" ht="15.75" thickBot="1" x14ac:dyDescent="0.3">
      <c r="A5" s="100"/>
      <c r="B5" s="100"/>
      <c r="C5" s="31" t="s">
        <v>66</v>
      </c>
      <c r="D5" s="100"/>
      <c r="E5" s="42" t="s">
        <v>185</v>
      </c>
      <c r="F5" s="31" t="s">
        <v>46</v>
      </c>
      <c r="G5" s="44" t="s">
        <v>17</v>
      </c>
      <c r="H5" s="31" t="s">
        <v>189</v>
      </c>
      <c r="I5" s="42">
        <v>76</v>
      </c>
      <c r="J5" s="31">
        <v>76</v>
      </c>
      <c r="K5" s="43" t="str">
        <f t="shared" si="0"/>
        <v>OK</v>
      </c>
      <c r="L5" s="114"/>
      <c r="M5" s="131"/>
      <c r="N5" s="87"/>
    </row>
    <row r="6" spans="1:14" ht="15.75" thickBot="1" x14ac:dyDescent="0.3">
      <c r="A6" s="100"/>
      <c r="B6" s="100"/>
      <c r="C6" s="31" t="s">
        <v>67</v>
      </c>
      <c r="D6" s="100"/>
      <c r="E6" s="42" t="s">
        <v>185</v>
      </c>
      <c r="F6" s="31" t="s">
        <v>46</v>
      </c>
      <c r="G6" s="44" t="s">
        <v>17</v>
      </c>
      <c r="H6" s="31" t="s">
        <v>191</v>
      </c>
      <c r="I6" s="42">
        <v>90</v>
      </c>
      <c r="J6" s="31">
        <v>90</v>
      </c>
      <c r="K6" s="43" t="str">
        <f t="shared" si="0"/>
        <v>OK</v>
      </c>
      <c r="L6" s="114"/>
      <c r="M6" s="131"/>
      <c r="N6" s="87"/>
    </row>
    <row r="7" spans="1:14" ht="15.75" thickBot="1" x14ac:dyDescent="0.3">
      <c r="A7" s="100"/>
      <c r="B7" s="100"/>
      <c r="C7" s="21" t="s">
        <v>68</v>
      </c>
      <c r="D7" s="101"/>
      <c r="E7" s="42" t="s">
        <v>185</v>
      </c>
      <c r="F7" s="31" t="s">
        <v>46</v>
      </c>
      <c r="G7" s="44" t="s">
        <v>17</v>
      </c>
      <c r="H7" s="31" t="s">
        <v>192</v>
      </c>
      <c r="I7" s="42">
        <v>42</v>
      </c>
      <c r="J7" s="31">
        <v>42</v>
      </c>
      <c r="K7" s="43" t="str">
        <f t="shared" si="0"/>
        <v>OK</v>
      </c>
      <c r="L7" s="114"/>
      <c r="M7" s="131"/>
      <c r="N7" s="87"/>
    </row>
    <row r="8" spans="1:14" ht="15" hidden="1" customHeight="1" x14ac:dyDescent="0.25">
      <c r="A8" s="100"/>
      <c r="B8" s="100"/>
      <c r="C8" s="127" t="s">
        <v>14</v>
      </c>
      <c r="D8" s="127" t="s">
        <v>11</v>
      </c>
      <c r="E8" s="12" t="s">
        <v>186</v>
      </c>
      <c r="F8" s="18" t="s">
        <v>187</v>
      </c>
      <c r="G8" s="13" t="s">
        <v>17</v>
      </c>
      <c r="H8" s="18" t="s">
        <v>193</v>
      </c>
      <c r="I8" s="12">
        <v>1320</v>
      </c>
      <c r="J8" s="18">
        <v>0</v>
      </c>
      <c r="K8" s="28" t="str">
        <f t="shared" si="0"/>
        <v>NO</v>
      </c>
      <c r="L8" s="87"/>
      <c r="M8" s="87"/>
      <c r="N8" s="87"/>
    </row>
    <row r="9" spans="1:14" ht="15" hidden="1" customHeight="1" x14ac:dyDescent="0.25">
      <c r="A9" s="100"/>
      <c r="B9" s="100"/>
      <c r="C9" s="100"/>
      <c r="D9" s="100"/>
      <c r="E9" s="14" t="s">
        <v>186</v>
      </c>
      <c r="F9" s="17" t="s">
        <v>195</v>
      </c>
      <c r="G9" s="15" t="s">
        <v>17</v>
      </c>
      <c r="H9" s="17" t="s">
        <v>194</v>
      </c>
      <c r="I9" s="14">
        <v>1680</v>
      </c>
      <c r="J9" s="17">
        <v>0</v>
      </c>
      <c r="K9" s="29" t="str">
        <f t="shared" si="0"/>
        <v>NO</v>
      </c>
      <c r="L9" s="87"/>
      <c r="M9" s="87"/>
      <c r="N9" s="87"/>
    </row>
    <row r="10" spans="1:14" ht="15" hidden="1" customHeight="1" x14ac:dyDescent="0.25">
      <c r="A10" s="100"/>
      <c r="B10" s="100"/>
      <c r="C10" s="100"/>
      <c r="D10" s="100"/>
      <c r="E10" s="14" t="s">
        <v>186</v>
      </c>
      <c r="F10" s="17" t="s">
        <v>196</v>
      </c>
      <c r="G10" s="15" t="s">
        <v>17</v>
      </c>
      <c r="H10" s="17" t="s">
        <v>197</v>
      </c>
      <c r="I10" s="14">
        <v>64</v>
      </c>
      <c r="J10" s="17">
        <v>0</v>
      </c>
      <c r="K10" s="29" t="str">
        <f t="shared" si="0"/>
        <v>NO</v>
      </c>
      <c r="L10" s="87"/>
      <c r="M10" s="87"/>
      <c r="N10" s="87"/>
    </row>
    <row r="11" spans="1:14" ht="15" hidden="1" customHeight="1" x14ac:dyDescent="0.25">
      <c r="A11" s="100"/>
      <c r="B11" s="100"/>
      <c r="C11" s="100"/>
      <c r="D11" s="100"/>
      <c r="E11" s="14" t="s">
        <v>186</v>
      </c>
      <c r="F11" s="17" t="s">
        <v>226</v>
      </c>
      <c r="G11" s="15" t="s">
        <v>17</v>
      </c>
      <c r="H11" s="17" t="s">
        <v>342</v>
      </c>
      <c r="I11" s="14">
        <v>90</v>
      </c>
      <c r="J11" s="17">
        <v>0</v>
      </c>
      <c r="K11" s="29" t="str">
        <f t="shared" si="0"/>
        <v>NO</v>
      </c>
      <c r="L11" s="87"/>
      <c r="M11" s="87"/>
      <c r="N11" s="87"/>
    </row>
    <row r="12" spans="1:14" x14ac:dyDescent="0.25">
      <c r="A12" s="100"/>
      <c r="B12" s="100"/>
      <c r="C12" s="100"/>
      <c r="D12" s="100"/>
      <c r="E12" s="14" t="s">
        <v>198</v>
      </c>
      <c r="F12" s="17" t="s">
        <v>199</v>
      </c>
      <c r="G12" s="15" t="s">
        <v>200</v>
      </c>
      <c r="H12" s="17" t="s">
        <v>201</v>
      </c>
      <c r="I12" s="14">
        <v>14.7</v>
      </c>
      <c r="J12" s="17">
        <v>14.7</v>
      </c>
      <c r="K12" s="29" t="str">
        <f t="shared" si="0"/>
        <v>OK</v>
      </c>
      <c r="L12" s="114"/>
      <c r="M12" s="131"/>
      <c r="N12" s="87"/>
    </row>
    <row r="13" spans="1:14" ht="15.75" thickBot="1" x14ac:dyDescent="0.3">
      <c r="A13" s="100"/>
      <c r="B13" s="100"/>
      <c r="C13" s="101"/>
      <c r="D13" s="100"/>
      <c r="E13" s="21" t="s">
        <v>198</v>
      </c>
      <c r="F13" s="10" t="s">
        <v>202</v>
      </c>
      <c r="G13" s="22" t="s">
        <v>200</v>
      </c>
      <c r="H13" s="10" t="s">
        <v>203</v>
      </c>
      <c r="I13" s="21">
        <v>16.5</v>
      </c>
      <c r="J13" s="10">
        <v>16.5</v>
      </c>
      <c r="K13" s="30" t="str">
        <f t="shared" si="0"/>
        <v>OK</v>
      </c>
      <c r="L13" s="114"/>
      <c r="M13" s="131"/>
      <c r="N13" s="87"/>
    </row>
    <row r="14" spans="1:14" x14ac:dyDescent="0.25">
      <c r="A14" s="100"/>
      <c r="B14" s="100"/>
      <c r="C14" s="127" t="s">
        <v>63</v>
      </c>
      <c r="D14" s="100"/>
      <c r="E14" s="12" t="s">
        <v>186</v>
      </c>
      <c r="F14" s="18" t="s">
        <v>204</v>
      </c>
      <c r="G14" s="13" t="s">
        <v>17</v>
      </c>
      <c r="H14" s="50" t="s">
        <v>205</v>
      </c>
      <c r="I14" s="62">
        <v>80</v>
      </c>
      <c r="J14" s="50">
        <v>80</v>
      </c>
      <c r="K14" s="69" t="str">
        <f t="shared" si="0"/>
        <v>OK</v>
      </c>
      <c r="L14" s="114"/>
      <c r="M14" s="131"/>
      <c r="N14" s="87"/>
    </row>
    <row r="15" spans="1:14" ht="15" hidden="1" customHeight="1" x14ac:dyDescent="0.25">
      <c r="A15" s="100"/>
      <c r="B15" s="100"/>
      <c r="C15" s="100"/>
      <c r="D15" s="100"/>
      <c r="E15" s="14" t="s">
        <v>186</v>
      </c>
      <c r="F15" s="17" t="s">
        <v>206</v>
      </c>
      <c r="G15" s="15" t="s">
        <v>17</v>
      </c>
      <c r="H15" s="51" t="s">
        <v>207</v>
      </c>
      <c r="I15" s="63">
        <v>100</v>
      </c>
      <c r="J15" s="51">
        <v>0</v>
      </c>
      <c r="K15" s="53" t="str">
        <f t="shared" si="0"/>
        <v>NO</v>
      </c>
      <c r="L15" s="114"/>
      <c r="M15" s="131"/>
      <c r="N15" s="87"/>
    </row>
    <row r="16" spans="1:14" ht="15" hidden="1" customHeight="1" x14ac:dyDescent="0.25">
      <c r="A16" s="100"/>
      <c r="B16" s="100"/>
      <c r="C16" s="100"/>
      <c r="D16" s="100"/>
      <c r="E16" s="14" t="s">
        <v>186</v>
      </c>
      <c r="F16" s="17" t="s">
        <v>209</v>
      </c>
      <c r="G16" s="15" t="s">
        <v>17</v>
      </c>
      <c r="H16" s="51" t="s">
        <v>210</v>
      </c>
      <c r="I16" s="63">
        <v>96</v>
      </c>
      <c r="J16" s="51">
        <v>0</v>
      </c>
      <c r="K16" s="53" t="str">
        <f t="shared" si="0"/>
        <v>NO</v>
      </c>
      <c r="L16" s="114"/>
      <c r="M16" s="131"/>
      <c r="N16" s="87"/>
    </row>
    <row r="17" spans="1:14" x14ac:dyDescent="0.25">
      <c r="A17" s="100"/>
      <c r="B17" s="100"/>
      <c r="C17" s="100"/>
      <c r="D17" s="100"/>
      <c r="E17" s="14" t="s">
        <v>186</v>
      </c>
      <c r="F17" s="17" t="s">
        <v>211</v>
      </c>
      <c r="G17" s="15" t="s">
        <v>17</v>
      </c>
      <c r="H17" s="51" t="s">
        <v>212</v>
      </c>
      <c r="I17" s="63">
        <v>128</v>
      </c>
      <c r="J17" s="51">
        <v>128</v>
      </c>
      <c r="K17" s="53" t="str">
        <f t="shared" si="0"/>
        <v>OK</v>
      </c>
      <c r="L17" s="114"/>
      <c r="M17" s="131"/>
      <c r="N17" s="87"/>
    </row>
    <row r="18" spans="1:14" x14ac:dyDescent="0.25">
      <c r="A18" s="100"/>
      <c r="B18" s="100"/>
      <c r="C18" s="100"/>
      <c r="D18" s="100"/>
      <c r="E18" s="14" t="s">
        <v>186</v>
      </c>
      <c r="F18" s="17" t="s">
        <v>213</v>
      </c>
      <c r="G18" s="15" t="s">
        <v>17</v>
      </c>
      <c r="H18" s="51" t="s">
        <v>214</v>
      </c>
      <c r="I18" s="63">
        <v>6</v>
      </c>
      <c r="J18" s="51">
        <v>6</v>
      </c>
      <c r="K18" s="53" t="str">
        <f t="shared" si="0"/>
        <v>OK</v>
      </c>
      <c r="L18" s="114"/>
      <c r="M18" s="131"/>
      <c r="N18" s="87"/>
    </row>
    <row r="19" spans="1:14" ht="15" hidden="1" customHeight="1" x14ac:dyDescent="0.25">
      <c r="A19" s="100"/>
      <c r="B19" s="100"/>
      <c r="C19" s="100"/>
      <c r="D19" s="100"/>
      <c r="E19" s="14" t="s">
        <v>186</v>
      </c>
      <c r="F19" s="17" t="s">
        <v>215</v>
      </c>
      <c r="G19" s="15" t="s">
        <v>17</v>
      </c>
      <c r="H19" s="51" t="s">
        <v>216</v>
      </c>
      <c r="I19" s="63">
        <v>651</v>
      </c>
      <c r="J19" s="51">
        <v>0</v>
      </c>
      <c r="K19" s="53" t="str">
        <f t="shared" si="0"/>
        <v>NO</v>
      </c>
      <c r="L19" s="114"/>
      <c r="M19" s="131"/>
      <c r="N19" s="87"/>
    </row>
    <row r="20" spans="1:14" ht="15" hidden="1" customHeight="1" x14ac:dyDescent="0.25">
      <c r="A20" s="100"/>
      <c r="B20" s="100"/>
      <c r="C20" s="100"/>
      <c r="D20" s="100"/>
      <c r="E20" s="14" t="s">
        <v>186</v>
      </c>
      <c r="F20" s="17" t="s">
        <v>217</v>
      </c>
      <c r="G20" s="15" t="s">
        <v>17</v>
      </c>
      <c r="H20" s="51" t="s">
        <v>218</v>
      </c>
      <c r="I20" s="63">
        <v>6.25</v>
      </c>
      <c r="J20" s="51">
        <v>0</v>
      </c>
      <c r="K20" s="53" t="str">
        <f t="shared" si="0"/>
        <v>NO</v>
      </c>
      <c r="L20" s="114"/>
      <c r="M20" s="131"/>
      <c r="N20" s="87"/>
    </row>
    <row r="21" spans="1:14" x14ac:dyDescent="0.25">
      <c r="A21" s="100"/>
      <c r="B21" s="100"/>
      <c r="C21" s="100"/>
      <c r="D21" s="100"/>
      <c r="E21" s="14" t="s">
        <v>186</v>
      </c>
      <c r="F21" s="17" t="s">
        <v>219</v>
      </c>
      <c r="G21" s="15" t="s">
        <v>17</v>
      </c>
      <c r="H21" s="51" t="s">
        <v>220</v>
      </c>
      <c r="I21" s="63">
        <v>39</v>
      </c>
      <c r="J21" s="51">
        <v>36</v>
      </c>
      <c r="K21" s="53" t="str">
        <f t="shared" si="0"/>
        <v>NO</v>
      </c>
      <c r="L21" s="114"/>
      <c r="M21" s="131"/>
      <c r="N21" s="87"/>
    </row>
    <row r="22" spans="1:14" ht="15" hidden="1" customHeight="1" x14ac:dyDescent="0.25">
      <c r="A22" s="100"/>
      <c r="B22" s="100"/>
      <c r="C22" s="100"/>
      <c r="D22" s="100"/>
      <c r="E22" s="14" t="s">
        <v>186</v>
      </c>
      <c r="F22" s="17" t="s">
        <v>221</v>
      </c>
      <c r="G22" s="15" t="s">
        <v>17</v>
      </c>
      <c r="H22" s="51" t="s">
        <v>222</v>
      </c>
      <c r="I22" s="63">
        <v>31.88</v>
      </c>
      <c r="J22" s="51">
        <v>0</v>
      </c>
      <c r="K22" s="53" t="str">
        <f t="shared" si="0"/>
        <v>NO</v>
      </c>
      <c r="L22" s="114"/>
      <c r="M22" s="131"/>
      <c r="N22" s="87"/>
    </row>
    <row r="23" spans="1:14" x14ac:dyDescent="0.25">
      <c r="A23" s="100"/>
      <c r="B23" s="100"/>
      <c r="C23" s="100"/>
      <c r="D23" s="100"/>
      <c r="E23" s="14" t="s">
        <v>186</v>
      </c>
      <c r="F23" s="17" t="s">
        <v>439</v>
      </c>
      <c r="G23" s="15" t="s">
        <v>17</v>
      </c>
      <c r="H23" s="51" t="s">
        <v>440</v>
      </c>
      <c r="I23" s="63">
        <v>525</v>
      </c>
      <c r="J23" s="51">
        <v>525</v>
      </c>
      <c r="K23" s="53" t="str">
        <f t="shared" ref="K23" si="1">IF(I23=J23,"OK","NO")</f>
        <v>OK</v>
      </c>
      <c r="L23" s="114"/>
      <c r="M23" s="131"/>
      <c r="N23" s="87"/>
    </row>
    <row r="24" spans="1:14" x14ac:dyDescent="0.25">
      <c r="A24" s="100"/>
      <c r="B24" s="100"/>
      <c r="C24" s="100"/>
      <c r="D24" s="100"/>
      <c r="E24" s="14" t="s">
        <v>186</v>
      </c>
      <c r="F24" s="17" t="s">
        <v>223</v>
      </c>
      <c r="G24" s="15" t="s">
        <v>17</v>
      </c>
      <c r="H24" s="51" t="s">
        <v>224</v>
      </c>
      <c r="I24" s="63">
        <v>594</v>
      </c>
      <c r="J24" s="35">
        <v>600</v>
      </c>
      <c r="K24" s="53" t="str">
        <f t="shared" si="0"/>
        <v>NO</v>
      </c>
      <c r="L24" s="114"/>
      <c r="M24" s="131"/>
      <c r="N24" s="87"/>
    </row>
    <row r="25" spans="1:14" ht="15" hidden="1" customHeight="1" x14ac:dyDescent="0.25">
      <c r="A25" s="100"/>
      <c r="B25" s="100"/>
      <c r="C25" s="100"/>
      <c r="D25" s="100"/>
      <c r="E25" s="14" t="s">
        <v>186</v>
      </c>
      <c r="F25" s="17" t="s">
        <v>196</v>
      </c>
      <c r="G25" s="15" t="s">
        <v>17</v>
      </c>
      <c r="H25" s="51" t="s">
        <v>225</v>
      </c>
      <c r="I25" s="63">
        <v>128</v>
      </c>
      <c r="J25" s="51">
        <v>0</v>
      </c>
      <c r="K25" s="53" t="str">
        <f t="shared" si="0"/>
        <v>NO</v>
      </c>
      <c r="L25" s="114"/>
      <c r="M25" s="131"/>
      <c r="N25" s="87"/>
    </row>
    <row r="26" spans="1:14" ht="15" hidden="1" customHeight="1" x14ac:dyDescent="0.25">
      <c r="A26" s="100"/>
      <c r="B26" s="100"/>
      <c r="C26" s="100"/>
      <c r="D26" s="100"/>
      <c r="E26" s="14" t="s">
        <v>186</v>
      </c>
      <c r="F26" s="17" t="s">
        <v>226</v>
      </c>
      <c r="G26" s="15" t="s">
        <v>17</v>
      </c>
      <c r="H26" s="51" t="s">
        <v>227</v>
      </c>
      <c r="I26" s="63">
        <v>90</v>
      </c>
      <c r="J26" s="51">
        <v>0</v>
      </c>
      <c r="K26" s="53" t="str">
        <f t="shared" si="0"/>
        <v>NO</v>
      </c>
      <c r="L26" s="114"/>
      <c r="M26" s="131"/>
      <c r="N26" s="87"/>
    </row>
    <row r="27" spans="1:14" x14ac:dyDescent="0.25">
      <c r="A27" s="100"/>
      <c r="B27" s="100"/>
      <c r="C27" s="100"/>
      <c r="D27" s="100"/>
      <c r="E27" s="14" t="s">
        <v>228</v>
      </c>
      <c r="F27" s="17" t="s">
        <v>219</v>
      </c>
      <c r="G27" s="15" t="s">
        <v>17</v>
      </c>
      <c r="H27" s="51" t="s">
        <v>229</v>
      </c>
      <c r="I27" s="63">
        <v>12</v>
      </c>
      <c r="J27" s="35">
        <v>18</v>
      </c>
      <c r="K27" s="53" t="str">
        <f t="shared" si="0"/>
        <v>NO</v>
      </c>
      <c r="L27" s="114"/>
      <c r="M27" s="131"/>
      <c r="N27" s="87"/>
    </row>
    <row r="28" spans="1:14" ht="15.75" thickBot="1" x14ac:dyDescent="0.3">
      <c r="A28" s="100"/>
      <c r="B28" s="100"/>
      <c r="C28" s="101"/>
      <c r="D28" s="100"/>
      <c r="E28" s="14" t="s">
        <v>230</v>
      </c>
      <c r="F28" s="17" t="s">
        <v>46</v>
      </c>
      <c r="G28" s="15" t="s">
        <v>17</v>
      </c>
      <c r="H28" s="52" t="s">
        <v>231</v>
      </c>
      <c r="I28" s="64">
        <v>4</v>
      </c>
      <c r="J28" s="52">
        <v>4</v>
      </c>
      <c r="K28" s="72" t="str">
        <f t="shared" si="0"/>
        <v>OK</v>
      </c>
      <c r="L28" s="114"/>
      <c r="M28" s="131"/>
      <c r="N28" s="87"/>
    </row>
    <row r="29" spans="1:14" ht="15" hidden="1" customHeight="1" x14ac:dyDescent="0.25">
      <c r="A29" s="100"/>
      <c r="B29" s="100"/>
      <c r="C29" s="127" t="s">
        <v>232</v>
      </c>
      <c r="D29" s="100"/>
      <c r="E29" s="12" t="s">
        <v>186</v>
      </c>
      <c r="F29" s="18" t="s">
        <v>206</v>
      </c>
      <c r="G29" s="13" t="s">
        <v>17</v>
      </c>
      <c r="H29" s="18" t="s">
        <v>234</v>
      </c>
      <c r="I29" s="12">
        <v>300</v>
      </c>
      <c r="J29" s="18">
        <v>0</v>
      </c>
      <c r="K29" s="28" t="str">
        <f t="shared" si="0"/>
        <v>NO</v>
      </c>
      <c r="L29" s="87"/>
      <c r="M29" s="87"/>
      <c r="N29" s="87"/>
    </row>
    <row r="30" spans="1:14" ht="15" hidden="1" customHeight="1" x14ac:dyDescent="0.25">
      <c r="A30" s="100"/>
      <c r="B30" s="100"/>
      <c r="C30" s="100"/>
      <c r="D30" s="100"/>
      <c r="E30" s="14" t="s">
        <v>186</v>
      </c>
      <c r="F30" s="17" t="s">
        <v>233</v>
      </c>
      <c r="G30" s="15" t="s">
        <v>17</v>
      </c>
      <c r="H30" s="17" t="s">
        <v>235</v>
      </c>
      <c r="I30" s="14">
        <v>36</v>
      </c>
      <c r="J30" s="17">
        <v>0</v>
      </c>
      <c r="K30" s="29" t="str">
        <f t="shared" si="0"/>
        <v>NO</v>
      </c>
      <c r="L30" s="87"/>
      <c r="M30" s="87"/>
      <c r="N30" s="87"/>
    </row>
    <row r="31" spans="1:14" x14ac:dyDescent="0.25">
      <c r="A31" s="100"/>
      <c r="B31" s="100"/>
      <c r="C31" s="100"/>
      <c r="D31" s="100"/>
      <c r="E31" s="14" t="s">
        <v>186</v>
      </c>
      <c r="F31" s="17" t="s">
        <v>208</v>
      </c>
      <c r="G31" s="15" t="s">
        <v>17</v>
      </c>
      <c r="H31" s="17" t="s">
        <v>236</v>
      </c>
      <c r="I31" s="14">
        <v>60</v>
      </c>
      <c r="J31" s="17">
        <v>60</v>
      </c>
      <c r="K31" s="29" t="str">
        <f t="shared" si="0"/>
        <v>OK</v>
      </c>
      <c r="L31" s="114"/>
      <c r="M31" s="131"/>
      <c r="N31" s="87"/>
    </row>
    <row r="32" spans="1:14" x14ac:dyDescent="0.25">
      <c r="A32" s="100"/>
      <c r="B32" s="100"/>
      <c r="C32" s="100"/>
      <c r="D32" s="100"/>
      <c r="E32" s="14" t="s">
        <v>186</v>
      </c>
      <c r="F32" s="17" t="s">
        <v>213</v>
      </c>
      <c r="G32" s="15" t="s">
        <v>17</v>
      </c>
      <c r="H32" s="17" t="s">
        <v>237</v>
      </c>
      <c r="I32" s="14">
        <v>24</v>
      </c>
      <c r="J32" s="17">
        <v>24</v>
      </c>
      <c r="K32" s="29" t="str">
        <f t="shared" si="0"/>
        <v>OK</v>
      </c>
      <c r="L32" s="114"/>
      <c r="M32" s="131"/>
      <c r="N32" s="87"/>
    </row>
    <row r="33" spans="1:14" x14ac:dyDescent="0.25">
      <c r="A33" s="100"/>
      <c r="B33" s="100"/>
      <c r="C33" s="100"/>
      <c r="D33" s="100"/>
      <c r="E33" s="14" t="s">
        <v>186</v>
      </c>
      <c r="F33" s="17" t="s">
        <v>238</v>
      </c>
      <c r="G33" s="15" t="s">
        <v>17</v>
      </c>
      <c r="H33" s="17" t="s">
        <v>239</v>
      </c>
      <c r="I33" s="14">
        <v>220.5</v>
      </c>
      <c r="J33" s="17">
        <v>192</v>
      </c>
      <c r="K33" s="29" t="str">
        <f t="shared" si="0"/>
        <v>NO</v>
      </c>
      <c r="L33" s="114"/>
      <c r="M33" s="131"/>
      <c r="N33" s="87"/>
    </row>
    <row r="34" spans="1:14" x14ac:dyDescent="0.25">
      <c r="A34" s="100"/>
      <c r="B34" s="100"/>
      <c r="C34" s="100"/>
      <c r="D34" s="100"/>
      <c r="E34" s="14" t="s">
        <v>186</v>
      </c>
      <c r="F34" s="17" t="s">
        <v>441</v>
      </c>
      <c r="G34" s="15" t="s">
        <v>17</v>
      </c>
      <c r="H34" s="17" t="s">
        <v>442</v>
      </c>
      <c r="I34" s="14">
        <v>22.5</v>
      </c>
      <c r="J34" s="17">
        <v>22.5</v>
      </c>
      <c r="K34" s="29" t="str">
        <f t="shared" ref="K34" si="2">IF(I34=J34,"OK","NO")</f>
        <v>OK</v>
      </c>
      <c r="L34" s="114"/>
      <c r="M34" s="131"/>
      <c r="N34" s="87"/>
    </row>
    <row r="35" spans="1:14" x14ac:dyDescent="0.25">
      <c r="A35" s="100"/>
      <c r="B35" s="100"/>
      <c r="C35" s="100"/>
      <c r="D35" s="100"/>
      <c r="E35" s="14" t="s">
        <v>186</v>
      </c>
      <c r="F35" s="17" t="s">
        <v>219</v>
      </c>
      <c r="G35" s="15" t="s">
        <v>17</v>
      </c>
      <c r="H35" s="17" t="s">
        <v>240</v>
      </c>
      <c r="I35" s="14">
        <v>27</v>
      </c>
      <c r="J35" s="17">
        <v>27</v>
      </c>
      <c r="K35" s="29" t="str">
        <f t="shared" si="0"/>
        <v>OK</v>
      </c>
      <c r="L35" s="114"/>
      <c r="M35" s="131"/>
      <c r="N35" s="87"/>
    </row>
    <row r="36" spans="1:14" ht="15" hidden="1" customHeight="1" x14ac:dyDescent="0.25">
      <c r="A36" s="100"/>
      <c r="B36" s="100"/>
      <c r="C36" s="100"/>
      <c r="D36" s="100"/>
      <c r="E36" s="14" t="s">
        <v>186</v>
      </c>
      <c r="F36" s="17" t="s">
        <v>221</v>
      </c>
      <c r="G36" s="15" t="s">
        <v>17</v>
      </c>
      <c r="H36" s="17" t="s">
        <v>241</v>
      </c>
      <c r="I36" s="14">
        <v>42.5</v>
      </c>
      <c r="J36" s="17">
        <v>0</v>
      </c>
      <c r="K36" s="29" t="str">
        <f t="shared" si="0"/>
        <v>NO</v>
      </c>
      <c r="L36" s="114"/>
      <c r="M36" s="131"/>
      <c r="N36" s="87"/>
    </row>
    <row r="37" spans="1:14" ht="15" hidden="1" customHeight="1" x14ac:dyDescent="0.25">
      <c r="A37" s="100"/>
      <c r="B37" s="100"/>
      <c r="C37" s="100"/>
      <c r="D37" s="100"/>
      <c r="E37" s="14" t="s">
        <v>186</v>
      </c>
      <c r="F37" s="17" t="s">
        <v>196</v>
      </c>
      <c r="G37" s="15" t="s">
        <v>17</v>
      </c>
      <c r="H37" s="17" t="s">
        <v>242</v>
      </c>
      <c r="I37" s="14">
        <v>32</v>
      </c>
      <c r="J37" s="17">
        <v>0</v>
      </c>
      <c r="K37" s="29" t="str">
        <f t="shared" si="0"/>
        <v>NO</v>
      </c>
      <c r="L37" s="114"/>
      <c r="M37" s="131"/>
      <c r="N37" s="87"/>
    </row>
    <row r="38" spans="1:14" ht="15" hidden="1" customHeight="1" x14ac:dyDescent="0.25">
      <c r="A38" s="100"/>
      <c r="B38" s="100"/>
      <c r="C38" s="100"/>
      <c r="D38" s="100"/>
      <c r="E38" s="14" t="s">
        <v>186</v>
      </c>
      <c r="F38" s="17" t="s">
        <v>226</v>
      </c>
      <c r="G38" s="15" t="s">
        <v>17</v>
      </c>
      <c r="H38" s="17" t="s">
        <v>243</v>
      </c>
      <c r="I38" s="14">
        <v>45</v>
      </c>
      <c r="J38" s="17">
        <v>0</v>
      </c>
      <c r="K38" s="29" t="str">
        <f t="shared" si="0"/>
        <v>NO</v>
      </c>
      <c r="L38" s="114"/>
      <c r="M38" s="131"/>
      <c r="N38" s="87"/>
    </row>
    <row r="39" spans="1:14" x14ac:dyDescent="0.25">
      <c r="A39" s="100"/>
      <c r="B39" s="100"/>
      <c r="C39" s="100"/>
      <c r="D39" s="100"/>
      <c r="E39" s="14" t="s">
        <v>228</v>
      </c>
      <c r="F39" s="17" t="s">
        <v>213</v>
      </c>
      <c r="G39" s="15" t="s">
        <v>17</v>
      </c>
      <c r="H39" s="17" t="s">
        <v>244</v>
      </c>
      <c r="I39" s="14">
        <v>32</v>
      </c>
      <c r="J39" s="17">
        <v>16</v>
      </c>
      <c r="K39" s="29" t="str">
        <f t="shared" si="0"/>
        <v>NO</v>
      </c>
      <c r="L39" s="114"/>
      <c r="M39" s="131"/>
      <c r="N39" s="87"/>
    </row>
    <row r="40" spans="1:14" x14ac:dyDescent="0.25">
      <c r="A40" s="100"/>
      <c r="B40" s="100"/>
      <c r="C40" s="100"/>
      <c r="D40" s="100"/>
      <c r="E40" s="14" t="s">
        <v>198</v>
      </c>
      <c r="F40" s="17" t="s">
        <v>199</v>
      </c>
      <c r="G40" s="15" t="s">
        <v>200</v>
      </c>
      <c r="H40" s="17" t="s">
        <v>245</v>
      </c>
      <c r="I40" s="14">
        <v>25.2</v>
      </c>
      <c r="J40" s="17">
        <v>25.2</v>
      </c>
      <c r="K40" s="29" t="str">
        <f t="shared" si="0"/>
        <v>OK</v>
      </c>
      <c r="L40" s="114"/>
      <c r="M40" s="131"/>
      <c r="N40" s="87"/>
    </row>
    <row r="41" spans="1:14" x14ac:dyDescent="0.25">
      <c r="A41" s="100"/>
      <c r="B41" s="100"/>
      <c r="C41" s="100"/>
      <c r="D41" s="100"/>
      <c r="E41" s="14" t="s">
        <v>198</v>
      </c>
      <c r="F41" s="17" t="s">
        <v>202</v>
      </c>
      <c r="G41" s="15" t="s">
        <v>200</v>
      </c>
      <c r="H41" s="17" t="s">
        <v>246</v>
      </c>
      <c r="I41" s="14">
        <v>10.5</v>
      </c>
      <c r="J41" s="17">
        <v>10.5</v>
      </c>
      <c r="K41" s="29" t="str">
        <f t="shared" si="0"/>
        <v>OK</v>
      </c>
      <c r="L41" s="114"/>
      <c r="M41" s="131"/>
      <c r="N41" s="87"/>
    </row>
    <row r="42" spans="1:14" x14ac:dyDescent="0.25">
      <c r="A42" s="100"/>
      <c r="B42" s="100"/>
      <c r="C42" s="100"/>
      <c r="D42" s="100"/>
      <c r="E42" s="14" t="s">
        <v>198</v>
      </c>
      <c r="F42" s="17" t="s">
        <v>247</v>
      </c>
      <c r="G42" s="15" t="s">
        <v>200</v>
      </c>
      <c r="H42" s="17" t="s">
        <v>248</v>
      </c>
      <c r="I42" s="14">
        <v>3.6</v>
      </c>
      <c r="J42" s="17">
        <v>3.6</v>
      </c>
      <c r="K42" s="29" t="str">
        <f t="shared" si="0"/>
        <v>OK</v>
      </c>
      <c r="L42" s="114"/>
      <c r="M42" s="131"/>
      <c r="N42" s="87"/>
    </row>
    <row r="43" spans="1:14" x14ac:dyDescent="0.25">
      <c r="A43" s="100"/>
      <c r="B43" s="100"/>
      <c r="C43" s="100"/>
      <c r="D43" s="100"/>
      <c r="E43" s="14" t="s">
        <v>198</v>
      </c>
      <c r="F43" s="17" t="s">
        <v>249</v>
      </c>
      <c r="G43" s="15" t="s">
        <v>250</v>
      </c>
      <c r="H43" s="17" t="s">
        <v>251</v>
      </c>
      <c r="I43" s="14">
        <v>24</v>
      </c>
      <c r="J43" s="17">
        <v>24</v>
      </c>
      <c r="K43" s="29" t="str">
        <f t="shared" si="0"/>
        <v>OK</v>
      </c>
      <c r="L43" s="114"/>
      <c r="M43" s="131"/>
      <c r="N43" s="87"/>
    </row>
    <row r="44" spans="1:14" x14ac:dyDescent="0.25">
      <c r="A44" s="100"/>
      <c r="B44" s="100"/>
      <c r="C44" s="100"/>
      <c r="D44" s="100"/>
      <c r="E44" s="14" t="s">
        <v>198</v>
      </c>
      <c r="F44" s="17" t="s">
        <v>199</v>
      </c>
      <c r="G44" s="15" t="s">
        <v>252</v>
      </c>
      <c r="H44" s="17" t="s">
        <v>253</v>
      </c>
      <c r="I44" s="14">
        <v>12.6</v>
      </c>
      <c r="J44" s="17">
        <v>12.6</v>
      </c>
      <c r="K44" s="29" t="str">
        <f t="shared" si="0"/>
        <v>OK</v>
      </c>
      <c r="L44" s="114"/>
      <c r="M44" s="131"/>
      <c r="N44" s="87"/>
    </row>
    <row r="45" spans="1:14" x14ac:dyDescent="0.25">
      <c r="A45" s="100"/>
      <c r="B45" s="100"/>
      <c r="C45" s="100"/>
      <c r="D45" s="100"/>
      <c r="E45" s="14" t="s">
        <v>198</v>
      </c>
      <c r="F45" s="17" t="s">
        <v>202</v>
      </c>
      <c r="G45" s="15" t="s">
        <v>252</v>
      </c>
      <c r="H45" s="17" t="s">
        <v>254</v>
      </c>
      <c r="I45" s="14">
        <v>18</v>
      </c>
      <c r="J45" s="17">
        <v>18</v>
      </c>
      <c r="K45" s="29" t="str">
        <f t="shared" si="0"/>
        <v>OK</v>
      </c>
      <c r="L45" s="114"/>
      <c r="M45" s="131"/>
      <c r="N45" s="87"/>
    </row>
    <row r="46" spans="1:14" x14ac:dyDescent="0.25">
      <c r="A46" s="100"/>
      <c r="B46" s="100"/>
      <c r="C46" s="100"/>
      <c r="D46" s="100"/>
      <c r="E46" s="14" t="s">
        <v>198</v>
      </c>
      <c r="F46" s="17" t="s">
        <v>255</v>
      </c>
      <c r="G46" s="15" t="s">
        <v>252</v>
      </c>
      <c r="H46" s="17" t="s">
        <v>256</v>
      </c>
      <c r="I46" s="14">
        <v>5.0999999999999996</v>
      </c>
      <c r="J46" s="17">
        <v>5.0999999999999996</v>
      </c>
      <c r="K46" s="29" t="str">
        <f t="shared" si="0"/>
        <v>OK</v>
      </c>
      <c r="L46" s="114"/>
      <c r="M46" s="131"/>
      <c r="N46" s="87"/>
    </row>
    <row r="47" spans="1:14" x14ac:dyDescent="0.25">
      <c r="A47" s="100"/>
      <c r="B47" s="100"/>
      <c r="C47" s="100"/>
      <c r="D47" s="100"/>
      <c r="E47" s="14" t="s">
        <v>198</v>
      </c>
      <c r="F47" s="17" t="s">
        <v>247</v>
      </c>
      <c r="G47" s="15" t="s">
        <v>252</v>
      </c>
      <c r="H47" s="17" t="s">
        <v>257</v>
      </c>
      <c r="I47" s="14">
        <v>50.4</v>
      </c>
      <c r="J47" s="17">
        <v>50.4</v>
      </c>
      <c r="K47" s="29" t="str">
        <f t="shared" si="0"/>
        <v>OK</v>
      </c>
      <c r="L47" s="114"/>
      <c r="M47" s="131"/>
      <c r="N47" s="87"/>
    </row>
    <row r="48" spans="1:14" x14ac:dyDescent="0.25">
      <c r="A48" s="100"/>
      <c r="B48" s="100"/>
      <c r="C48" s="100"/>
      <c r="D48" s="100"/>
      <c r="E48" s="14" t="s">
        <v>230</v>
      </c>
      <c r="F48" s="17" t="s">
        <v>46</v>
      </c>
      <c r="G48" s="15" t="s">
        <v>17</v>
      </c>
      <c r="H48" s="17" t="s">
        <v>274</v>
      </c>
      <c r="I48" s="14">
        <v>19</v>
      </c>
      <c r="J48" s="17">
        <v>19</v>
      </c>
      <c r="K48" s="29" t="str">
        <f t="shared" si="0"/>
        <v>OK</v>
      </c>
      <c r="L48" s="114"/>
      <c r="M48" s="131"/>
      <c r="N48" s="87"/>
    </row>
    <row r="49" spans="1:14" ht="15.75" thickBot="1" x14ac:dyDescent="0.3">
      <c r="A49" s="100"/>
      <c r="B49" s="100"/>
      <c r="C49" s="101"/>
      <c r="D49" s="100"/>
      <c r="E49" s="21" t="s">
        <v>230</v>
      </c>
      <c r="F49" s="10" t="s">
        <v>18</v>
      </c>
      <c r="G49" s="22" t="s">
        <v>17</v>
      </c>
      <c r="H49" s="10" t="s">
        <v>258</v>
      </c>
      <c r="I49" s="21">
        <v>5</v>
      </c>
      <c r="J49" s="10">
        <v>5</v>
      </c>
      <c r="K49" s="30" t="str">
        <f t="shared" si="0"/>
        <v>OK</v>
      </c>
      <c r="L49" s="114"/>
      <c r="M49" s="131"/>
      <c r="N49" s="87"/>
    </row>
    <row r="50" spans="1:14" ht="15" hidden="1" customHeight="1" x14ac:dyDescent="0.25">
      <c r="A50" s="100"/>
      <c r="B50" s="100"/>
      <c r="C50" s="127" t="s">
        <v>259</v>
      </c>
      <c r="D50" s="100"/>
      <c r="E50" s="14" t="s">
        <v>186</v>
      </c>
      <c r="F50" s="17" t="s">
        <v>206</v>
      </c>
      <c r="G50" s="15" t="s">
        <v>17</v>
      </c>
      <c r="H50" s="17" t="s">
        <v>260</v>
      </c>
      <c r="I50" s="12">
        <v>300</v>
      </c>
      <c r="J50" s="18">
        <v>0</v>
      </c>
      <c r="K50" s="28" t="str">
        <f t="shared" si="0"/>
        <v>NO</v>
      </c>
      <c r="L50" s="87"/>
      <c r="M50" s="87"/>
      <c r="N50" s="87"/>
    </row>
    <row r="51" spans="1:14" ht="15" hidden="1" customHeight="1" x14ac:dyDescent="0.25">
      <c r="A51" s="100"/>
      <c r="B51" s="100"/>
      <c r="C51" s="100"/>
      <c r="D51" s="100"/>
      <c r="E51" s="14" t="s">
        <v>186</v>
      </c>
      <c r="F51" s="17" t="s">
        <v>261</v>
      </c>
      <c r="G51" s="15" t="s">
        <v>17</v>
      </c>
      <c r="H51" s="17" t="s">
        <v>262</v>
      </c>
      <c r="I51" s="14">
        <v>20.3</v>
      </c>
      <c r="J51" s="17">
        <v>0</v>
      </c>
      <c r="K51" s="29" t="str">
        <f t="shared" si="0"/>
        <v>NO</v>
      </c>
      <c r="L51" s="87"/>
      <c r="M51" s="87"/>
      <c r="N51" s="87"/>
    </row>
    <row r="52" spans="1:14" ht="15" hidden="1" customHeight="1" x14ac:dyDescent="0.25">
      <c r="A52" s="100"/>
      <c r="B52" s="100"/>
      <c r="C52" s="100"/>
      <c r="D52" s="100"/>
      <c r="E52" s="14" t="s">
        <v>186</v>
      </c>
      <c r="F52" s="17" t="s">
        <v>221</v>
      </c>
      <c r="G52" s="15" t="s">
        <v>17</v>
      </c>
      <c r="H52" s="17" t="s">
        <v>263</v>
      </c>
      <c r="I52" s="14">
        <v>116.9</v>
      </c>
      <c r="J52" s="17">
        <v>0</v>
      </c>
      <c r="K52" s="29" t="str">
        <f t="shared" si="0"/>
        <v>NO</v>
      </c>
      <c r="L52" s="87"/>
      <c r="M52" s="87"/>
      <c r="N52" s="87"/>
    </row>
    <row r="53" spans="1:14" ht="15" hidden="1" customHeight="1" x14ac:dyDescent="0.25">
      <c r="A53" s="100"/>
      <c r="B53" s="100"/>
      <c r="C53" s="100"/>
      <c r="D53" s="100"/>
      <c r="E53" s="14" t="s">
        <v>186</v>
      </c>
      <c r="F53" s="17" t="s">
        <v>264</v>
      </c>
      <c r="G53" s="15" t="s">
        <v>17</v>
      </c>
      <c r="H53" s="17" t="s">
        <v>265</v>
      </c>
      <c r="I53" s="14">
        <v>36</v>
      </c>
      <c r="J53" s="17">
        <v>0</v>
      </c>
      <c r="K53" s="29" t="str">
        <f t="shared" si="0"/>
        <v>NO</v>
      </c>
      <c r="L53" s="87"/>
      <c r="M53" s="87"/>
      <c r="N53" s="87"/>
    </row>
    <row r="54" spans="1:14" ht="15" hidden="1" customHeight="1" x14ac:dyDescent="0.25">
      <c r="A54" s="100"/>
      <c r="B54" s="100"/>
      <c r="C54" s="100"/>
      <c r="D54" s="100"/>
      <c r="E54" s="14" t="s">
        <v>186</v>
      </c>
      <c r="F54" s="17" t="s">
        <v>196</v>
      </c>
      <c r="G54" s="15" t="s">
        <v>17</v>
      </c>
      <c r="H54" s="17" t="s">
        <v>266</v>
      </c>
      <c r="I54" s="14">
        <v>64</v>
      </c>
      <c r="J54" s="17">
        <v>0</v>
      </c>
      <c r="K54" s="29" t="str">
        <f t="shared" si="0"/>
        <v>NO</v>
      </c>
      <c r="L54" s="87"/>
      <c r="M54" s="87"/>
      <c r="N54" s="87"/>
    </row>
    <row r="55" spans="1:14" ht="15" hidden="1" customHeight="1" x14ac:dyDescent="0.25">
      <c r="A55" s="100"/>
      <c r="B55" s="100"/>
      <c r="C55" s="100"/>
      <c r="D55" s="100"/>
      <c r="E55" s="14" t="s">
        <v>186</v>
      </c>
      <c r="F55" s="17" t="s">
        <v>226</v>
      </c>
      <c r="G55" s="15" t="s">
        <v>17</v>
      </c>
      <c r="H55" s="17" t="s">
        <v>267</v>
      </c>
      <c r="I55" s="14">
        <v>45</v>
      </c>
      <c r="J55" s="17">
        <v>0</v>
      </c>
      <c r="K55" s="29" t="str">
        <f t="shared" si="0"/>
        <v>NO</v>
      </c>
      <c r="L55" s="87"/>
      <c r="M55" s="87"/>
      <c r="N55" s="87"/>
    </row>
    <row r="56" spans="1:14" x14ac:dyDescent="0.25">
      <c r="A56" s="100"/>
      <c r="B56" s="100"/>
      <c r="C56" s="100"/>
      <c r="D56" s="100"/>
      <c r="E56" s="14" t="s">
        <v>186</v>
      </c>
      <c r="F56" s="17" t="s">
        <v>213</v>
      </c>
      <c r="G56" s="15" t="s">
        <v>17</v>
      </c>
      <c r="H56" s="17" t="s">
        <v>443</v>
      </c>
      <c r="I56" s="14">
        <v>12</v>
      </c>
      <c r="J56" s="17">
        <v>12</v>
      </c>
      <c r="K56" s="29" t="str">
        <f t="shared" si="0"/>
        <v>OK</v>
      </c>
      <c r="L56" s="114"/>
      <c r="M56" s="131"/>
      <c r="N56" s="87"/>
    </row>
    <row r="57" spans="1:14" x14ac:dyDescent="0.25">
      <c r="A57" s="100"/>
      <c r="B57" s="100"/>
      <c r="C57" s="100"/>
      <c r="D57" s="100"/>
      <c r="E57" s="14" t="s">
        <v>186</v>
      </c>
      <c r="F57" s="17" t="s">
        <v>219</v>
      </c>
      <c r="G57" s="15" t="s">
        <v>17</v>
      </c>
      <c r="H57" s="17" t="s">
        <v>457</v>
      </c>
      <c r="I57" s="14">
        <v>21</v>
      </c>
      <c r="J57" s="17">
        <v>21</v>
      </c>
      <c r="K57" s="29" t="str">
        <f t="shared" si="0"/>
        <v>OK</v>
      </c>
      <c r="L57" s="114"/>
      <c r="M57" s="131"/>
      <c r="N57" s="87"/>
    </row>
    <row r="58" spans="1:14" x14ac:dyDescent="0.25">
      <c r="A58" s="100"/>
      <c r="B58" s="100"/>
      <c r="C58" s="100"/>
      <c r="D58" s="100"/>
      <c r="E58" s="14" t="s">
        <v>186</v>
      </c>
      <c r="F58" s="17" t="s">
        <v>441</v>
      </c>
      <c r="G58" s="15" t="s">
        <v>17</v>
      </c>
      <c r="H58" s="17" t="s">
        <v>458</v>
      </c>
      <c r="I58" s="14">
        <v>63</v>
      </c>
      <c r="J58" s="17">
        <v>63</v>
      </c>
      <c r="K58" s="29" t="str">
        <f t="shared" si="0"/>
        <v>OK</v>
      </c>
      <c r="L58" s="114"/>
      <c r="M58" s="131"/>
      <c r="N58" s="87"/>
    </row>
    <row r="59" spans="1:14" x14ac:dyDescent="0.25">
      <c r="A59" s="100"/>
      <c r="B59" s="100"/>
      <c r="C59" s="100"/>
      <c r="D59" s="100"/>
      <c r="E59" s="14" t="s">
        <v>228</v>
      </c>
      <c r="F59" s="17" t="s">
        <v>213</v>
      </c>
      <c r="G59" s="15" t="s">
        <v>17</v>
      </c>
      <c r="H59" s="17" t="s">
        <v>268</v>
      </c>
      <c r="I59" s="14">
        <v>98</v>
      </c>
      <c r="J59" s="17">
        <v>48</v>
      </c>
      <c r="K59" s="29" t="str">
        <f t="shared" si="0"/>
        <v>NO</v>
      </c>
      <c r="L59" s="114"/>
      <c r="M59" s="131"/>
      <c r="N59" s="87"/>
    </row>
    <row r="60" spans="1:14" x14ac:dyDescent="0.25">
      <c r="A60" s="100"/>
      <c r="B60" s="100"/>
      <c r="C60" s="100"/>
      <c r="D60" s="100"/>
      <c r="E60" s="14" t="s">
        <v>198</v>
      </c>
      <c r="F60" s="17" t="s">
        <v>249</v>
      </c>
      <c r="G60" s="15" t="s">
        <v>250</v>
      </c>
      <c r="H60" s="17" t="s">
        <v>269</v>
      </c>
      <c r="I60" s="14">
        <v>19.2</v>
      </c>
      <c r="J60" s="17">
        <v>19.2</v>
      </c>
      <c r="K60" s="29" t="str">
        <f t="shared" si="0"/>
        <v>OK</v>
      </c>
      <c r="L60" s="114"/>
      <c r="M60" s="131"/>
      <c r="N60" s="87"/>
    </row>
    <row r="61" spans="1:14" x14ac:dyDescent="0.25">
      <c r="A61" s="100"/>
      <c r="B61" s="100"/>
      <c r="C61" s="100"/>
      <c r="D61" s="100"/>
      <c r="E61" s="14" t="s">
        <v>198</v>
      </c>
      <c r="F61" s="17" t="s">
        <v>270</v>
      </c>
      <c r="G61" s="15" t="s">
        <v>250</v>
      </c>
      <c r="H61" s="17" t="s">
        <v>271</v>
      </c>
      <c r="I61" s="14">
        <v>10.8</v>
      </c>
      <c r="J61" s="17">
        <v>10.8</v>
      </c>
      <c r="K61" s="29" t="str">
        <f t="shared" si="0"/>
        <v>OK</v>
      </c>
      <c r="L61" s="114"/>
      <c r="M61" s="131"/>
      <c r="N61" s="87"/>
    </row>
    <row r="62" spans="1:14" x14ac:dyDescent="0.25">
      <c r="A62" s="100"/>
      <c r="B62" s="100"/>
      <c r="C62" s="100"/>
      <c r="D62" s="100"/>
      <c r="E62" s="14" t="s">
        <v>198</v>
      </c>
      <c r="F62" s="17" t="s">
        <v>255</v>
      </c>
      <c r="G62" s="15" t="s">
        <v>250</v>
      </c>
      <c r="H62" s="17" t="s">
        <v>272</v>
      </c>
      <c r="I62" s="14">
        <v>8.5</v>
      </c>
      <c r="J62" s="35">
        <v>0</v>
      </c>
      <c r="K62" s="130" t="str">
        <f>IF(I63+I62=J63,"OK","NO")</f>
        <v>OK</v>
      </c>
      <c r="L62" s="114"/>
      <c r="M62" s="131"/>
      <c r="N62" s="87"/>
    </row>
    <row r="63" spans="1:14" x14ac:dyDescent="0.25">
      <c r="A63" s="100"/>
      <c r="B63" s="100"/>
      <c r="C63" s="100"/>
      <c r="D63" s="100"/>
      <c r="E63" s="14" t="s">
        <v>198</v>
      </c>
      <c r="F63" s="17" t="s">
        <v>255</v>
      </c>
      <c r="G63" s="15" t="s">
        <v>252</v>
      </c>
      <c r="H63" s="17" t="s">
        <v>273</v>
      </c>
      <c r="I63" s="14">
        <v>15.3</v>
      </c>
      <c r="J63" s="35">
        <v>23.8</v>
      </c>
      <c r="K63" s="130"/>
      <c r="L63" s="114"/>
      <c r="M63" s="131"/>
      <c r="N63" s="87"/>
    </row>
    <row r="64" spans="1:14" ht="15.75" thickBot="1" x14ac:dyDescent="0.3">
      <c r="A64" s="100"/>
      <c r="B64" s="100"/>
      <c r="C64" s="101"/>
      <c r="D64" s="100"/>
      <c r="E64" s="21" t="s">
        <v>230</v>
      </c>
      <c r="F64" s="10" t="s">
        <v>46</v>
      </c>
      <c r="G64" s="22" t="s">
        <v>17</v>
      </c>
      <c r="H64" s="10" t="s">
        <v>277</v>
      </c>
      <c r="I64" s="21">
        <v>14</v>
      </c>
      <c r="J64" s="10">
        <v>15</v>
      </c>
      <c r="K64" s="30" t="str">
        <f t="shared" si="0"/>
        <v>NO</v>
      </c>
      <c r="L64" s="114"/>
      <c r="M64" s="131"/>
      <c r="N64" s="87"/>
    </row>
    <row r="65" spans="1:14" ht="15" hidden="1" customHeight="1" x14ac:dyDescent="0.25">
      <c r="A65" s="100"/>
      <c r="B65" s="100"/>
      <c r="C65" s="127" t="s">
        <v>275</v>
      </c>
      <c r="D65" s="100"/>
      <c r="E65" s="14" t="s">
        <v>186</v>
      </c>
      <c r="F65" s="17" t="s">
        <v>206</v>
      </c>
      <c r="G65" s="15" t="s">
        <v>17</v>
      </c>
      <c r="H65" s="17" t="s">
        <v>276</v>
      </c>
      <c r="I65" s="12">
        <v>300</v>
      </c>
      <c r="J65" s="18">
        <v>0</v>
      </c>
      <c r="K65" s="28" t="str">
        <f t="shared" si="0"/>
        <v>NO</v>
      </c>
      <c r="L65" s="87"/>
      <c r="M65" s="87"/>
      <c r="N65" s="87"/>
    </row>
    <row r="66" spans="1:14" x14ac:dyDescent="0.25">
      <c r="A66" s="100"/>
      <c r="B66" s="100"/>
      <c r="C66" s="100"/>
      <c r="D66" s="100"/>
      <c r="E66" s="14" t="s">
        <v>186</v>
      </c>
      <c r="F66" s="17" t="s">
        <v>219</v>
      </c>
      <c r="G66" s="15" t="s">
        <v>17</v>
      </c>
      <c r="H66" s="17" t="s">
        <v>278</v>
      </c>
      <c r="I66" s="14">
        <v>6</v>
      </c>
      <c r="J66" s="17">
        <v>15</v>
      </c>
      <c r="K66" s="29" t="str">
        <f t="shared" si="0"/>
        <v>NO</v>
      </c>
      <c r="L66" s="114"/>
      <c r="M66" s="131"/>
      <c r="N66" s="87"/>
    </row>
    <row r="67" spans="1:14" ht="15" hidden="1" customHeight="1" x14ac:dyDescent="0.25">
      <c r="A67" s="100"/>
      <c r="B67" s="100"/>
      <c r="C67" s="100"/>
      <c r="D67" s="100"/>
      <c r="E67" s="14" t="s">
        <v>186</v>
      </c>
      <c r="F67" s="17" t="s">
        <v>261</v>
      </c>
      <c r="G67" s="15" t="s">
        <v>17</v>
      </c>
      <c r="H67" s="17" t="s">
        <v>279</v>
      </c>
      <c r="I67" s="14">
        <v>20.3</v>
      </c>
      <c r="J67" s="17">
        <v>0</v>
      </c>
      <c r="K67" s="29" t="str">
        <f t="shared" si="0"/>
        <v>NO</v>
      </c>
      <c r="L67" s="114"/>
      <c r="M67" s="131"/>
      <c r="N67" s="87"/>
    </row>
    <row r="68" spans="1:14" ht="15" hidden="1" customHeight="1" x14ac:dyDescent="0.25">
      <c r="A68" s="100"/>
      <c r="B68" s="100"/>
      <c r="C68" s="100"/>
      <c r="D68" s="100"/>
      <c r="E68" s="14" t="s">
        <v>186</v>
      </c>
      <c r="F68" s="17" t="s">
        <v>221</v>
      </c>
      <c r="G68" s="15" t="s">
        <v>17</v>
      </c>
      <c r="H68" s="17" t="s">
        <v>280</v>
      </c>
      <c r="I68" s="14">
        <v>85</v>
      </c>
      <c r="J68" s="17">
        <v>0</v>
      </c>
      <c r="K68" s="29" t="str">
        <f t="shared" si="0"/>
        <v>NO</v>
      </c>
      <c r="L68" s="114"/>
      <c r="M68" s="131"/>
      <c r="N68" s="87"/>
    </row>
    <row r="69" spans="1:14" x14ac:dyDescent="0.25">
      <c r="A69" s="100"/>
      <c r="B69" s="100"/>
      <c r="C69" s="100"/>
      <c r="D69" s="100"/>
      <c r="E69" s="14" t="s">
        <v>186</v>
      </c>
      <c r="F69" s="17" t="s">
        <v>441</v>
      </c>
      <c r="G69" s="15" t="s">
        <v>17</v>
      </c>
      <c r="H69" s="17" t="s">
        <v>444</v>
      </c>
      <c r="I69" s="14">
        <v>40.5</v>
      </c>
      <c r="J69" s="17">
        <v>40.5</v>
      </c>
      <c r="K69" s="29" t="str">
        <f t="shared" ref="K69" si="3">IF(I69=J69,"OK","NO")</f>
        <v>OK</v>
      </c>
      <c r="L69" s="114"/>
      <c r="M69" s="131"/>
      <c r="N69" s="87"/>
    </row>
    <row r="70" spans="1:14" x14ac:dyDescent="0.25">
      <c r="A70" s="100"/>
      <c r="B70" s="100"/>
      <c r="C70" s="100"/>
      <c r="D70" s="100"/>
      <c r="E70" s="14" t="s">
        <v>186</v>
      </c>
      <c r="F70" s="17" t="s">
        <v>445</v>
      </c>
      <c r="G70" s="15" t="s">
        <v>17</v>
      </c>
      <c r="H70" s="17" t="s">
        <v>446</v>
      </c>
      <c r="I70" s="14">
        <v>54</v>
      </c>
      <c r="J70" s="17">
        <v>54</v>
      </c>
      <c r="K70" s="29" t="str">
        <f t="shared" ref="K70" si="4">IF(I70=J70,"OK","NO")</f>
        <v>OK</v>
      </c>
      <c r="L70" s="114"/>
      <c r="M70" s="131"/>
      <c r="N70" s="87"/>
    </row>
    <row r="71" spans="1:14" x14ac:dyDescent="0.25">
      <c r="A71" s="100"/>
      <c r="B71" s="100"/>
      <c r="C71" s="100"/>
      <c r="D71" s="100"/>
      <c r="E71" s="14" t="s">
        <v>186</v>
      </c>
      <c r="F71" s="17" t="s">
        <v>281</v>
      </c>
      <c r="G71" s="15" t="s">
        <v>17</v>
      </c>
      <c r="H71" s="17" t="s">
        <v>282</v>
      </c>
      <c r="I71" s="14">
        <v>63</v>
      </c>
      <c r="J71" s="17">
        <v>63</v>
      </c>
      <c r="K71" s="29" t="str">
        <f t="shared" si="0"/>
        <v>OK</v>
      </c>
      <c r="L71" s="114"/>
      <c r="M71" s="131"/>
      <c r="N71" s="87"/>
    </row>
    <row r="72" spans="1:14" ht="15" hidden="1" customHeight="1" x14ac:dyDescent="0.25">
      <c r="A72" s="100"/>
      <c r="B72" s="100"/>
      <c r="C72" s="100"/>
      <c r="D72" s="100"/>
      <c r="E72" s="14" t="s">
        <v>186</v>
      </c>
      <c r="F72" s="17" t="s">
        <v>196</v>
      </c>
      <c r="G72" s="15" t="s">
        <v>17</v>
      </c>
      <c r="H72" s="17" t="s">
        <v>283</v>
      </c>
      <c r="I72" s="14">
        <v>64</v>
      </c>
      <c r="J72" s="17">
        <v>0</v>
      </c>
      <c r="K72" s="29" t="str">
        <f t="shared" si="0"/>
        <v>NO</v>
      </c>
      <c r="L72" s="114"/>
      <c r="M72" s="131"/>
      <c r="N72" s="87"/>
    </row>
    <row r="73" spans="1:14" ht="15" hidden="1" customHeight="1" x14ac:dyDescent="0.25">
      <c r="A73" s="100"/>
      <c r="B73" s="100"/>
      <c r="C73" s="100"/>
      <c r="D73" s="100"/>
      <c r="E73" s="14" t="s">
        <v>186</v>
      </c>
      <c r="F73" s="17" t="s">
        <v>226</v>
      </c>
      <c r="G73" s="15" t="s">
        <v>17</v>
      </c>
      <c r="H73" s="17" t="s">
        <v>284</v>
      </c>
      <c r="I73" s="14">
        <v>45</v>
      </c>
      <c r="J73" s="17">
        <v>0</v>
      </c>
      <c r="K73" s="29" t="str">
        <f t="shared" si="0"/>
        <v>NO</v>
      </c>
      <c r="L73" s="114"/>
      <c r="M73" s="131"/>
      <c r="N73" s="87"/>
    </row>
    <row r="74" spans="1:14" x14ac:dyDescent="0.25">
      <c r="A74" s="100"/>
      <c r="B74" s="100"/>
      <c r="C74" s="100"/>
      <c r="D74" s="100"/>
      <c r="E74" s="14" t="s">
        <v>228</v>
      </c>
      <c r="F74" s="17" t="s">
        <v>213</v>
      </c>
      <c r="G74" s="15" t="s">
        <v>17</v>
      </c>
      <c r="H74" s="17" t="s">
        <v>285</v>
      </c>
      <c r="I74" s="14">
        <v>98</v>
      </c>
      <c r="J74" s="17">
        <v>48</v>
      </c>
      <c r="K74" s="29" t="str">
        <f t="shared" si="0"/>
        <v>NO</v>
      </c>
      <c r="L74" s="114"/>
      <c r="M74" s="131"/>
      <c r="N74" s="87"/>
    </row>
    <row r="75" spans="1:14" x14ac:dyDescent="0.25">
      <c r="A75" s="100"/>
      <c r="B75" s="100"/>
      <c r="C75" s="100"/>
      <c r="D75" s="100"/>
      <c r="E75" s="14" t="s">
        <v>198</v>
      </c>
      <c r="F75" s="17" t="s">
        <v>249</v>
      </c>
      <c r="G75" s="15" t="s">
        <v>250</v>
      </c>
      <c r="H75" s="17" t="s">
        <v>286</v>
      </c>
      <c r="I75" s="14">
        <v>19.2</v>
      </c>
      <c r="J75" s="17">
        <v>19.2</v>
      </c>
      <c r="K75" s="29" t="str">
        <f t="shared" ref="K75:K129" si="5">IF(I75=J75,"OK","NO")</f>
        <v>OK</v>
      </c>
      <c r="L75" s="114"/>
      <c r="M75" s="131"/>
      <c r="N75" s="87"/>
    </row>
    <row r="76" spans="1:14" x14ac:dyDescent="0.25">
      <c r="A76" s="100"/>
      <c r="B76" s="100"/>
      <c r="C76" s="100"/>
      <c r="D76" s="100"/>
      <c r="E76" s="14" t="s">
        <v>198</v>
      </c>
      <c r="F76" s="17" t="s">
        <v>270</v>
      </c>
      <c r="G76" s="15" t="s">
        <v>250</v>
      </c>
      <c r="H76" s="17" t="s">
        <v>287</v>
      </c>
      <c r="I76" s="14">
        <v>12.15</v>
      </c>
      <c r="J76" s="17">
        <v>12.15</v>
      </c>
      <c r="K76" s="29" t="str">
        <f t="shared" si="5"/>
        <v>OK</v>
      </c>
      <c r="L76" s="114"/>
      <c r="M76" s="131"/>
      <c r="N76" s="87"/>
    </row>
    <row r="77" spans="1:14" x14ac:dyDescent="0.25">
      <c r="A77" s="100"/>
      <c r="B77" s="100"/>
      <c r="C77" s="100"/>
      <c r="D77" s="100"/>
      <c r="E77" s="14" t="s">
        <v>198</v>
      </c>
      <c r="F77" s="17" t="s">
        <v>255</v>
      </c>
      <c r="G77" s="15" t="s">
        <v>250</v>
      </c>
      <c r="H77" s="17" t="s">
        <v>288</v>
      </c>
      <c r="I77" s="14">
        <v>11.9</v>
      </c>
      <c r="J77" s="35">
        <v>0</v>
      </c>
      <c r="K77" s="130" t="str">
        <f>IF(I78+I77=J78,"OK","NO")</f>
        <v>OK</v>
      </c>
      <c r="L77" s="114"/>
      <c r="M77" s="131"/>
      <c r="N77" s="87"/>
    </row>
    <row r="78" spans="1:14" x14ac:dyDescent="0.25">
      <c r="A78" s="100"/>
      <c r="B78" s="100"/>
      <c r="C78" s="100"/>
      <c r="D78" s="100"/>
      <c r="E78" s="14" t="s">
        <v>198</v>
      </c>
      <c r="F78" s="17" t="s">
        <v>255</v>
      </c>
      <c r="G78" s="15" t="s">
        <v>252</v>
      </c>
      <c r="H78" s="17" t="s">
        <v>289</v>
      </c>
      <c r="I78" s="14">
        <v>11.9</v>
      </c>
      <c r="J78" s="35">
        <v>23.8</v>
      </c>
      <c r="K78" s="130"/>
      <c r="L78" s="114"/>
      <c r="M78" s="131"/>
      <c r="N78" s="87"/>
    </row>
    <row r="79" spans="1:14" ht="15.75" thickBot="1" x14ac:dyDescent="0.3">
      <c r="A79" s="100"/>
      <c r="B79" s="100"/>
      <c r="C79" s="101"/>
      <c r="D79" s="100"/>
      <c r="E79" s="21" t="s">
        <v>230</v>
      </c>
      <c r="F79" s="10" t="s">
        <v>46</v>
      </c>
      <c r="G79" s="22" t="s">
        <v>17</v>
      </c>
      <c r="H79" s="10" t="s">
        <v>290</v>
      </c>
      <c r="I79" s="21">
        <v>14</v>
      </c>
      <c r="J79" s="10">
        <v>14</v>
      </c>
      <c r="K79" s="30" t="str">
        <f t="shared" si="5"/>
        <v>OK</v>
      </c>
      <c r="L79" s="114"/>
      <c r="M79" s="131"/>
      <c r="N79" s="87"/>
    </row>
    <row r="80" spans="1:14" ht="15" hidden="1" customHeight="1" x14ac:dyDescent="0.25">
      <c r="A80" s="100"/>
      <c r="B80" s="100"/>
      <c r="C80" s="127" t="s">
        <v>291</v>
      </c>
      <c r="D80" s="100"/>
      <c r="E80" s="14" t="s">
        <v>186</v>
      </c>
      <c r="F80" s="17" t="s">
        <v>206</v>
      </c>
      <c r="G80" s="15" t="s">
        <v>17</v>
      </c>
      <c r="H80" s="17" t="s">
        <v>292</v>
      </c>
      <c r="I80" s="12">
        <v>300</v>
      </c>
      <c r="J80" s="18">
        <v>0</v>
      </c>
      <c r="K80" s="28" t="str">
        <f t="shared" si="5"/>
        <v>NO</v>
      </c>
      <c r="L80" s="87"/>
      <c r="M80" s="87"/>
      <c r="N80" s="87"/>
    </row>
    <row r="81" spans="1:14" ht="15" hidden="1" customHeight="1" x14ac:dyDescent="0.25">
      <c r="A81" s="100"/>
      <c r="B81" s="100"/>
      <c r="C81" s="100"/>
      <c r="D81" s="100"/>
      <c r="E81" s="14" t="s">
        <v>186</v>
      </c>
      <c r="F81" s="17" t="s">
        <v>261</v>
      </c>
      <c r="G81" s="15" t="s">
        <v>17</v>
      </c>
      <c r="H81" s="17" t="s">
        <v>293</v>
      </c>
      <c r="I81" s="14">
        <v>16.25</v>
      </c>
      <c r="J81" s="17">
        <v>0</v>
      </c>
      <c r="K81" s="29" t="str">
        <f t="shared" si="5"/>
        <v>NO</v>
      </c>
      <c r="L81" s="87"/>
      <c r="M81" s="87"/>
      <c r="N81" s="87"/>
    </row>
    <row r="82" spans="1:14" ht="15" hidden="1" customHeight="1" x14ac:dyDescent="0.25">
      <c r="A82" s="100"/>
      <c r="B82" s="100"/>
      <c r="C82" s="100"/>
      <c r="D82" s="100"/>
      <c r="E82" s="14" t="s">
        <v>186</v>
      </c>
      <c r="F82" s="17" t="s">
        <v>221</v>
      </c>
      <c r="G82" s="15" t="s">
        <v>17</v>
      </c>
      <c r="H82" s="17" t="s">
        <v>294</v>
      </c>
      <c r="I82" s="14">
        <v>95.6</v>
      </c>
      <c r="J82" s="17">
        <v>0</v>
      </c>
      <c r="K82" s="29" t="str">
        <f t="shared" si="5"/>
        <v>NO</v>
      </c>
      <c r="L82" s="87"/>
      <c r="M82" s="87"/>
      <c r="N82" s="87"/>
    </row>
    <row r="83" spans="1:14" ht="15" hidden="1" customHeight="1" x14ac:dyDescent="0.25">
      <c r="A83" s="100"/>
      <c r="B83" s="100"/>
      <c r="C83" s="100"/>
      <c r="D83" s="100"/>
      <c r="E83" s="14" t="s">
        <v>186</v>
      </c>
      <c r="F83" s="17" t="s">
        <v>196</v>
      </c>
      <c r="G83" s="15" t="s">
        <v>17</v>
      </c>
      <c r="H83" s="17" t="s">
        <v>295</v>
      </c>
      <c r="I83" s="14">
        <v>64</v>
      </c>
      <c r="J83" s="17">
        <v>0</v>
      </c>
      <c r="K83" s="29" t="str">
        <f t="shared" si="5"/>
        <v>NO</v>
      </c>
      <c r="L83" s="87"/>
      <c r="M83" s="87"/>
      <c r="N83" s="87"/>
    </row>
    <row r="84" spans="1:14" ht="15" hidden="1" customHeight="1" x14ac:dyDescent="0.25">
      <c r="A84" s="100"/>
      <c r="B84" s="100"/>
      <c r="C84" s="100"/>
      <c r="D84" s="100"/>
      <c r="E84" s="14" t="s">
        <v>186</v>
      </c>
      <c r="F84" s="17" t="s">
        <v>226</v>
      </c>
      <c r="G84" s="15" t="s">
        <v>17</v>
      </c>
      <c r="H84" s="17" t="s">
        <v>296</v>
      </c>
      <c r="I84" s="14">
        <v>45</v>
      </c>
      <c r="J84" s="17">
        <v>0</v>
      </c>
      <c r="K84" s="29" t="str">
        <f t="shared" si="5"/>
        <v>NO</v>
      </c>
      <c r="L84" s="87"/>
      <c r="M84" s="87"/>
      <c r="N84" s="87"/>
    </row>
    <row r="85" spans="1:14" x14ac:dyDescent="0.25">
      <c r="A85" s="100"/>
      <c r="B85" s="100"/>
      <c r="C85" s="100"/>
      <c r="D85" s="100"/>
      <c r="E85" s="14" t="s">
        <v>186</v>
      </c>
      <c r="F85" s="17" t="s">
        <v>219</v>
      </c>
      <c r="G85" s="15" t="s">
        <v>17</v>
      </c>
      <c r="H85" s="17" t="s">
        <v>447</v>
      </c>
      <c r="I85" s="14">
        <v>21</v>
      </c>
      <c r="J85" s="17">
        <v>21</v>
      </c>
      <c r="K85" s="29" t="str">
        <f t="shared" si="5"/>
        <v>OK</v>
      </c>
      <c r="L85" s="114"/>
      <c r="M85" s="131"/>
      <c r="N85" s="87"/>
    </row>
    <row r="86" spans="1:14" x14ac:dyDescent="0.25">
      <c r="A86" s="100"/>
      <c r="B86" s="100"/>
      <c r="C86" s="100"/>
      <c r="D86" s="100"/>
      <c r="E86" s="14" t="s">
        <v>186</v>
      </c>
      <c r="F86" s="17" t="s">
        <v>448</v>
      </c>
      <c r="G86" s="15" t="s">
        <v>17</v>
      </c>
      <c r="H86" s="17" t="s">
        <v>449</v>
      </c>
      <c r="I86" s="14">
        <v>12</v>
      </c>
      <c r="J86" s="17">
        <v>12</v>
      </c>
      <c r="K86" s="29" t="str">
        <f t="shared" si="5"/>
        <v>OK</v>
      </c>
      <c r="L86" s="114"/>
      <c r="M86" s="131"/>
      <c r="N86" s="87"/>
    </row>
    <row r="87" spans="1:14" x14ac:dyDescent="0.25">
      <c r="A87" s="100"/>
      <c r="B87" s="100"/>
      <c r="C87" s="100"/>
      <c r="D87" s="100"/>
      <c r="E87" s="14" t="s">
        <v>186</v>
      </c>
      <c r="F87" s="17" t="s">
        <v>445</v>
      </c>
      <c r="G87" s="15" t="s">
        <v>17</v>
      </c>
      <c r="H87" s="17" t="s">
        <v>450</v>
      </c>
      <c r="I87" s="14">
        <v>78</v>
      </c>
      <c r="J87" s="17">
        <v>78</v>
      </c>
      <c r="K87" s="29" t="str">
        <f t="shared" si="5"/>
        <v>OK</v>
      </c>
      <c r="L87" s="114"/>
      <c r="M87" s="131"/>
      <c r="N87" s="87"/>
    </row>
    <row r="88" spans="1:14" x14ac:dyDescent="0.25">
      <c r="A88" s="100"/>
      <c r="B88" s="100"/>
      <c r="C88" s="100"/>
      <c r="D88" s="100"/>
      <c r="E88" s="14" t="s">
        <v>228</v>
      </c>
      <c r="F88" s="17" t="s">
        <v>213</v>
      </c>
      <c r="G88" s="15" t="s">
        <v>17</v>
      </c>
      <c r="H88" s="17" t="s">
        <v>297</v>
      </c>
      <c r="I88" s="14">
        <v>66</v>
      </c>
      <c r="J88" s="17">
        <v>44</v>
      </c>
      <c r="K88" s="29" t="str">
        <f t="shared" si="5"/>
        <v>NO</v>
      </c>
      <c r="L88" s="114"/>
      <c r="M88" s="131"/>
      <c r="N88" s="87"/>
    </row>
    <row r="89" spans="1:14" x14ac:dyDescent="0.25">
      <c r="A89" s="100"/>
      <c r="B89" s="100"/>
      <c r="C89" s="100"/>
      <c r="D89" s="100"/>
      <c r="E89" s="14" t="s">
        <v>198</v>
      </c>
      <c r="F89" s="17" t="s">
        <v>199</v>
      </c>
      <c r="G89" s="15" t="s">
        <v>200</v>
      </c>
      <c r="H89" s="17" t="s">
        <v>298</v>
      </c>
      <c r="I89" s="14">
        <v>2.1</v>
      </c>
      <c r="J89" s="17">
        <v>2.1</v>
      </c>
      <c r="K89" s="29" t="str">
        <f t="shared" si="5"/>
        <v>OK</v>
      </c>
      <c r="L89" s="114"/>
      <c r="M89" s="131"/>
      <c r="N89" s="87"/>
    </row>
    <row r="90" spans="1:14" x14ac:dyDescent="0.25">
      <c r="A90" s="100"/>
      <c r="B90" s="100"/>
      <c r="C90" s="100"/>
      <c r="D90" s="100"/>
      <c r="E90" s="14" t="s">
        <v>198</v>
      </c>
      <c r="F90" s="17" t="s">
        <v>249</v>
      </c>
      <c r="G90" s="15" t="s">
        <v>250</v>
      </c>
      <c r="H90" s="17" t="s">
        <v>299</v>
      </c>
      <c r="I90" s="14">
        <v>19.2</v>
      </c>
      <c r="J90" s="17">
        <v>19.2</v>
      </c>
      <c r="K90" s="29" t="str">
        <f t="shared" si="5"/>
        <v>OK</v>
      </c>
      <c r="L90" s="114"/>
      <c r="M90" s="131"/>
      <c r="N90" s="87"/>
    </row>
    <row r="91" spans="1:14" x14ac:dyDescent="0.25">
      <c r="A91" s="100"/>
      <c r="B91" s="100"/>
      <c r="C91" s="100"/>
      <c r="D91" s="100"/>
      <c r="E91" s="14" t="s">
        <v>198</v>
      </c>
      <c r="F91" s="17" t="s">
        <v>270</v>
      </c>
      <c r="G91" s="15" t="s">
        <v>250</v>
      </c>
      <c r="H91" s="17" t="s">
        <v>300</v>
      </c>
      <c r="I91" s="14">
        <v>10.8</v>
      </c>
      <c r="J91" s="17">
        <v>10.8</v>
      </c>
      <c r="K91" s="29" t="str">
        <f t="shared" si="5"/>
        <v>OK</v>
      </c>
      <c r="L91" s="114"/>
      <c r="M91" s="131"/>
      <c r="N91" s="87"/>
    </row>
    <row r="92" spans="1:14" x14ac:dyDescent="0.25">
      <c r="A92" s="100"/>
      <c r="B92" s="100"/>
      <c r="C92" s="100"/>
      <c r="D92" s="100"/>
      <c r="E92" s="14" t="s">
        <v>198</v>
      </c>
      <c r="F92" s="17" t="s">
        <v>255</v>
      </c>
      <c r="G92" s="15" t="s">
        <v>250</v>
      </c>
      <c r="H92" s="17" t="s">
        <v>301</v>
      </c>
      <c r="I92" s="14">
        <v>8.5</v>
      </c>
      <c r="J92" s="35">
        <v>0</v>
      </c>
      <c r="K92" s="130" t="str">
        <f>IF(J93=(I92+I93),"OK","NO")</f>
        <v>OK</v>
      </c>
      <c r="L92" s="114"/>
      <c r="M92" s="131"/>
      <c r="N92" s="87"/>
    </row>
    <row r="93" spans="1:14" x14ac:dyDescent="0.25">
      <c r="A93" s="100"/>
      <c r="B93" s="100"/>
      <c r="C93" s="100"/>
      <c r="D93" s="100"/>
      <c r="E93" s="14" t="s">
        <v>198</v>
      </c>
      <c r="F93" s="17" t="s">
        <v>255</v>
      </c>
      <c r="G93" s="15" t="s">
        <v>252</v>
      </c>
      <c r="H93" s="17" t="s">
        <v>302</v>
      </c>
      <c r="I93" s="14">
        <v>5.0999999999999996</v>
      </c>
      <c r="J93" s="35">
        <v>13.6</v>
      </c>
      <c r="K93" s="130"/>
      <c r="L93" s="114"/>
      <c r="M93" s="131"/>
      <c r="N93" s="87"/>
    </row>
    <row r="94" spans="1:14" ht="15.75" thickBot="1" x14ac:dyDescent="0.3">
      <c r="A94" s="100"/>
      <c r="B94" s="100"/>
      <c r="C94" s="101"/>
      <c r="D94" s="100"/>
      <c r="E94" s="21" t="s">
        <v>230</v>
      </c>
      <c r="F94" s="10" t="s">
        <v>46</v>
      </c>
      <c r="G94" s="22" t="s">
        <v>17</v>
      </c>
      <c r="H94" s="10" t="s">
        <v>303</v>
      </c>
      <c r="I94" s="21">
        <v>14</v>
      </c>
      <c r="J94" s="10">
        <v>14</v>
      </c>
      <c r="K94" s="30" t="str">
        <f t="shared" si="5"/>
        <v>OK</v>
      </c>
      <c r="L94" s="114"/>
      <c r="M94" s="131"/>
      <c r="N94" s="87"/>
    </row>
    <row r="95" spans="1:14" ht="15" hidden="1" customHeight="1" x14ac:dyDescent="0.25">
      <c r="A95" s="100"/>
      <c r="B95" s="100"/>
      <c r="C95" s="127" t="s">
        <v>304</v>
      </c>
      <c r="D95" s="100"/>
      <c r="E95" s="14" t="s">
        <v>186</v>
      </c>
      <c r="F95" s="17" t="s">
        <v>206</v>
      </c>
      <c r="G95" s="15" t="s">
        <v>17</v>
      </c>
      <c r="H95" s="17" t="s">
        <v>305</v>
      </c>
      <c r="I95" s="12">
        <v>300</v>
      </c>
      <c r="J95" s="18">
        <v>0</v>
      </c>
      <c r="K95" s="28" t="str">
        <f t="shared" si="5"/>
        <v>NO</v>
      </c>
      <c r="L95" s="87"/>
      <c r="M95" s="87"/>
      <c r="N95" s="87"/>
    </row>
    <row r="96" spans="1:14" ht="15" hidden="1" customHeight="1" x14ac:dyDescent="0.25">
      <c r="A96" s="100"/>
      <c r="B96" s="100"/>
      <c r="C96" s="100"/>
      <c r="D96" s="100"/>
      <c r="E96" s="14" t="s">
        <v>186</v>
      </c>
      <c r="F96" s="17" t="s">
        <v>261</v>
      </c>
      <c r="G96" s="15" t="s">
        <v>17</v>
      </c>
      <c r="H96" s="17" t="s">
        <v>306</v>
      </c>
      <c r="I96" s="14">
        <v>24.4</v>
      </c>
      <c r="J96" s="17">
        <v>0</v>
      </c>
      <c r="K96" s="29" t="str">
        <f t="shared" si="5"/>
        <v>NO</v>
      </c>
      <c r="L96" s="87"/>
      <c r="M96" s="87"/>
      <c r="N96" s="87"/>
    </row>
    <row r="97" spans="1:14" ht="15" hidden="1" customHeight="1" x14ac:dyDescent="0.25">
      <c r="A97" s="100"/>
      <c r="B97" s="100"/>
      <c r="C97" s="100"/>
      <c r="D97" s="100"/>
      <c r="E97" s="14" t="s">
        <v>186</v>
      </c>
      <c r="F97" s="17" t="s">
        <v>221</v>
      </c>
      <c r="G97" s="15" t="s">
        <v>17</v>
      </c>
      <c r="H97" s="17" t="s">
        <v>307</v>
      </c>
      <c r="I97" s="14">
        <v>100.9</v>
      </c>
      <c r="J97" s="17">
        <v>0</v>
      </c>
      <c r="K97" s="29" t="str">
        <f t="shared" si="5"/>
        <v>NO</v>
      </c>
      <c r="L97" s="87"/>
      <c r="M97" s="87"/>
      <c r="N97" s="87"/>
    </row>
    <row r="98" spans="1:14" ht="15" hidden="1" customHeight="1" x14ac:dyDescent="0.25">
      <c r="A98" s="100"/>
      <c r="B98" s="100"/>
      <c r="C98" s="100"/>
      <c r="D98" s="100"/>
      <c r="E98" s="14" t="s">
        <v>186</v>
      </c>
      <c r="F98" s="17" t="s">
        <v>196</v>
      </c>
      <c r="G98" s="15" t="s">
        <v>17</v>
      </c>
      <c r="H98" s="17" t="s">
        <v>308</v>
      </c>
      <c r="I98" s="14">
        <v>64</v>
      </c>
      <c r="J98" s="17">
        <v>0</v>
      </c>
      <c r="K98" s="29" t="str">
        <f t="shared" si="5"/>
        <v>NO</v>
      </c>
      <c r="L98" s="87"/>
      <c r="M98" s="87"/>
      <c r="N98" s="87"/>
    </row>
    <row r="99" spans="1:14" ht="15" hidden="1" customHeight="1" x14ac:dyDescent="0.25">
      <c r="A99" s="100"/>
      <c r="B99" s="100"/>
      <c r="C99" s="100"/>
      <c r="D99" s="100"/>
      <c r="E99" s="14" t="s">
        <v>186</v>
      </c>
      <c r="F99" s="17" t="s">
        <v>226</v>
      </c>
      <c r="G99" s="15" t="s">
        <v>17</v>
      </c>
      <c r="H99" s="17" t="s">
        <v>309</v>
      </c>
      <c r="I99" s="14">
        <v>45</v>
      </c>
      <c r="J99" s="17">
        <v>0</v>
      </c>
      <c r="K99" s="29" t="str">
        <f t="shared" si="5"/>
        <v>NO</v>
      </c>
      <c r="L99" s="87"/>
      <c r="M99" s="87"/>
      <c r="N99" s="87"/>
    </row>
    <row r="100" spans="1:14" x14ac:dyDescent="0.25">
      <c r="A100" s="100"/>
      <c r="B100" s="100"/>
      <c r="C100" s="100"/>
      <c r="D100" s="100"/>
      <c r="E100" s="14" t="s">
        <v>186</v>
      </c>
      <c r="F100" s="17" t="s">
        <v>213</v>
      </c>
      <c r="G100" s="15" t="s">
        <v>17</v>
      </c>
      <c r="H100" s="17" t="s">
        <v>452</v>
      </c>
      <c r="I100" s="14">
        <v>6</v>
      </c>
      <c r="J100" s="17">
        <v>6</v>
      </c>
      <c r="K100" s="29" t="str">
        <f t="shared" si="5"/>
        <v>OK</v>
      </c>
      <c r="L100" s="114"/>
      <c r="M100" s="131"/>
      <c r="N100" s="87"/>
    </row>
    <row r="101" spans="1:14" x14ac:dyDescent="0.25">
      <c r="A101" s="100"/>
      <c r="B101" s="100"/>
      <c r="C101" s="100"/>
      <c r="D101" s="100"/>
      <c r="E101" s="14" t="s">
        <v>186</v>
      </c>
      <c r="F101" s="17" t="s">
        <v>219</v>
      </c>
      <c r="G101" s="15" t="s">
        <v>17</v>
      </c>
      <c r="H101" s="17" t="s">
        <v>451</v>
      </c>
      <c r="I101" s="14">
        <v>6</v>
      </c>
      <c r="J101" s="17">
        <v>6</v>
      </c>
      <c r="K101" s="29" t="str">
        <f t="shared" ref="K101" si="6">IF(I101=J101,"OK","NO")</f>
        <v>OK</v>
      </c>
      <c r="L101" s="114"/>
      <c r="M101" s="131"/>
      <c r="N101" s="87"/>
    </row>
    <row r="102" spans="1:14" x14ac:dyDescent="0.25">
      <c r="A102" s="100"/>
      <c r="B102" s="100"/>
      <c r="C102" s="100"/>
      <c r="D102" s="100"/>
      <c r="E102" s="14" t="s">
        <v>186</v>
      </c>
      <c r="F102" s="17" t="s">
        <v>441</v>
      </c>
      <c r="G102" s="15" t="s">
        <v>17</v>
      </c>
      <c r="H102" s="17" t="s">
        <v>453</v>
      </c>
      <c r="I102" s="14">
        <v>27</v>
      </c>
      <c r="J102" s="17">
        <v>27</v>
      </c>
      <c r="K102" s="29" t="str">
        <f t="shared" ref="K102" si="7">IF(I102=J102,"OK","NO")</f>
        <v>OK</v>
      </c>
      <c r="L102" s="114"/>
      <c r="M102" s="131"/>
      <c r="N102" s="87"/>
    </row>
    <row r="103" spans="1:14" x14ac:dyDescent="0.25">
      <c r="A103" s="100"/>
      <c r="B103" s="100"/>
      <c r="C103" s="100"/>
      <c r="D103" s="100"/>
      <c r="E103" s="14" t="s">
        <v>186</v>
      </c>
      <c r="F103" s="17" t="s">
        <v>445</v>
      </c>
      <c r="G103" s="15" t="s">
        <v>17</v>
      </c>
      <c r="H103" s="17" t="s">
        <v>454</v>
      </c>
      <c r="I103" s="14">
        <v>60</v>
      </c>
      <c r="J103" s="17">
        <v>60</v>
      </c>
      <c r="K103" s="29" t="str">
        <f t="shared" ref="K103" si="8">IF(I103=J103,"OK","NO")</f>
        <v>OK</v>
      </c>
      <c r="L103" s="114"/>
      <c r="M103" s="131"/>
      <c r="N103" s="87"/>
    </row>
    <row r="104" spans="1:14" x14ac:dyDescent="0.25">
      <c r="A104" s="100"/>
      <c r="B104" s="100"/>
      <c r="C104" s="100"/>
      <c r="D104" s="100"/>
      <c r="E104" s="14" t="s">
        <v>228</v>
      </c>
      <c r="F104" s="17" t="s">
        <v>213</v>
      </c>
      <c r="G104" s="15" t="s">
        <v>17</v>
      </c>
      <c r="H104" s="17" t="s">
        <v>310</v>
      </c>
      <c r="I104" s="14">
        <v>62</v>
      </c>
      <c r="J104" s="17">
        <v>32</v>
      </c>
      <c r="K104" s="29" t="str">
        <f t="shared" si="5"/>
        <v>NO</v>
      </c>
      <c r="L104" s="114"/>
      <c r="M104" s="131"/>
      <c r="N104" s="87"/>
    </row>
    <row r="105" spans="1:14" x14ac:dyDescent="0.25">
      <c r="A105" s="100"/>
      <c r="B105" s="100"/>
      <c r="C105" s="100"/>
      <c r="D105" s="100"/>
      <c r="E105" s="14" t="s">
        <v>198</v>
      </c>
      <c r="F105" s="17" t="s">
        <v>199</v>
      </c>
      <c r="G105" s="15" t="s">
        <v>200</v>
      </c>
      <c r="H105" s="17" t="s">
        <v>311</v>
      </c>
      <c r="I105" s="14">
        <v>6.3</v>
      </c>
      <c r="J105" s="17">
        <v>6.3</v>
      </c>
      <c r="K105" s="29" t="str">
        <f t="shared" si="5"/>
        <v>OK</v>
      </c>
      <c r="L105" s="114"/>
      <c r="M105" s="131"/>
      <c r="N105" s="87"/>
    </row>
    <row r="106" spans="1:14" x14ac:dyDescent="0.25">
      <c r="A106" s="100"/>
      <c r="B106" s="100"/>
      <c r="C106" s="100"/>
      <c r="D106" s="100"/>
      <c r="E106" s="14" t="s">
        <v>198</v>
      </c>
      <c r="F106" s="17" t="s">
        <v>249</v>
      </c>
      <c r="G106" s="15" t="s">
        <v>250</v>
      </c>
      <c r="H106" s="17" t="s">
        <v>312</v>
      </c>
      <c r="I106" s="14">
        <v>19.2</v>
      </c>
      <c r="J106" s="17">
        <v>19.2</v>
      </c>
      <c r="K106" s="29" t="str">
        <f t="shared" si="5"/>
        <v>OK</v>
      </c>
      <c r="L106" s="114"/>
      <c r="M106" s="131"/>
      <c r="N106" s="87"/>
    </row>
    <row r="107" spans="1:14" x14ac:dyDescent="0.25">
      <c r="A107" s="100"/>
      <c r="B107" s="100"/>
      <c r="C107" s="100"/>
      <c r="D107" s="100"/>
      <c r="E107" s="14" t="s">
        <v>198</v>
      </c>
      <c r="F107" s="17" t="s">
        <v>270</v>
      </c>
      <c r="G107" s="15" t="s">
        <v>250</v>
      </c>
      <c r="H107" s="17" t="s">
        <v>313</v>
      </c>
      <c r="I107" s="14">
        <v>14.85</v>
      </c>
      <c r="J107" s="17">
        <v>14.85</v>
      </c>
      <c r="K107" s="29" t="str">
        <f t="shared" si="5"/>
        <v>OK</v>
      </c>
      <c r="L107" s="114"/>
      <c r="M107" s="131"/>
      <c r="N107" s="87"/>
    </row>
    <row r="108" spans="1:14" ht="15" hidden="1" customHeight="1" x14ac:dyDescent="0.25">
      <c r="A108" s="100"/>
      <c r="B108" s="100"/>
      <c r="C108" s="100"/>
      <c r="D108" s="100"/>
      <c r="E108" s="14" t="s">
        <v>198</v>
      </c>
      <c r="F108" s="17" t="s">
        <v>255</v>
      </c>
      <c r="G108" s="15" t="s">
        <v>250</v>
      </c>
      <c r="H108" s="17" t="s">
        <v>314</v>
      </c>
      <c r="I108" s="14">
        <v>10.199999999999999</v>
      </c>
      <c r="J108" s="17">
        <v>0</v>
      </c>
      <c r="K108" s="29" t="str">
        <f t="shared" si="5"/>
        <v>NO</v>
      </c>
      <c r="L108" s="114"/>
      <c r="M108" s="131"/>
      <c r="N108" s="87"/>
    </row>
    <row r="109" spans="1:14" x14ac:dyDescent="0.25">
      <c r="A109" s="100"/>
      <c r="B109" s="100"/>
      <c r="C109" s="100"/>
      <c r="D109" s="100"/>
      <c r="E109" s="14" t="s">
        <v>198</v>
      </c>
      <c r="F109" s="17" t="s">
        <v>255</v>
      </c>
      <c r="G109" s="15" t="s">
        <v>252</v>
      </c>
      <c r="H109" s="17" t="s">
        <v>315</v>
      </c>
      <c r="I109" s="14">
        <v>27.2</v>
      </c>
      <c r="J109" s="17">
        <v>27.2</v>
      </c>
      <c r="K109" s="29" t="str">
        <f t="shared" si="5"/>
        <v>OK</v>
      </c>
      <c r="L109" s="114"/>
      <c r="M109" s="131"/>
      <c r="N109" s="87"/>
    </row>
    <row r="110" spans="1:14" ht="15.75" thickBot="1" x14ac:dyDescent="0.3">
      <c r="A110" s="100"/>
      <c r="B110" s="100"/>
      <c r="C110" s="101"/>
      <c r="D110" s="100"/>
      <c r="E110" s="21" t="s">
        <v>230</v>
      </c>
      <c r="F110" s="10" t="s">
        <v>46</v>
      </c>
      <c r="G110" s="22" t="s">
        <v>17</v>
      </c>
      <c r="H110" s="10" t="s">
        <v>316</v>
      </c>
      <c r="I110" s="21">
        <v>13</v>
      </c>
      <c r="J110" s="10">
        <v>13</v>
      </c>
      <c r="K110" s="30" t="str">
        <f t="shared" si="5"/>
        <v>OK</v>
      </c>
      <c r="L110" s="114"/>
      <c r="M110" s="131"/>
      <c r="N110" s="87"/>
    </row>
    <row r="111" spans="1:14" ht="15" hidden="1" customHeight="1" x14ac:dyDescent="0.25">
      <c r="A111" s="100"/>
      <c r="B111" s="100"/>
      <c r="C111" s="127" t="s">
        <v>317</v>
      </c>
      <c r="D111" s="100"/>
      <c r="E111" s="14" t="s">
        <v>186</v>
      </c>
      <c r="F111" s="17" t="s">
        <v>206</v>
      </c>
      <c r="G111" s="15" t="s">
        <v>17</v>
      </c>
      <c r="H111" s="17" t="s">
        <v>318</v>
      </c>
      <c r="I111" s="12">
        <v>800</v>
      </c>
      <c r="J111" s="18">
        <v>0</v>
      </c>
      <c r="K111" s="28" t="str">
        <f t="shared" si="5"/>
        <v>NO</v>
      </c>
      <c r="L111" s="87"/>
      <c r="M111" s="87"/>
      <c r="N111" s="87"/>
    </row>
    <row r="112" spans="1:14" x14ac:dyDescent="0.25">
      <c r="A112" s="100"/>
      <c r="B112" s="100"/>
      <c r="C112" s="100"/>
      <c r="D112" s="100"/>
      <c r="E112" s="14" t="s">
        <v>186</v>
      </c>
      <c r="F112" s="17" t="s">
        <v>319</v>
      </c>
      <c r="G112" s="15" t="s">
        <v>17</v>
      </c>
      <c r="H112" s="17" t="s">
        <v>320</v>
      </c>
      <c r="I112" s="14">
        <v>144</v>
      </c>
      <c r="J112" s="17">
        <v>216</v>
      </c>
      <c r="K112" s="29" t="str">
        <f t="shared" si="5"/>
        <v>NO</v>
      </c>
      <c r="L112" s="114"/>
      <c r="M112" s="131"/>
      <c r="N112" s="87"/>
    </row>
    <row r="113" spans="1:14" x14ac:dyDescent="0.25">
      <c r="A113" s="100"/>
      <c r="B113" s="100"/>
      <c r="C113" s="100"/>
      <c r="D113" s="100"/>
      <c r="E113" s="14" t="s">
        <v>186</v>
      </c>
      <c r="F113" s="17" t="s">
        <v>321</v>
      </c>
      <c r="G113" s="15" t="s">
        <v>17</v>
      </c>
      <c r="H113" s="17" t="s">
        <v>322</v>
      </c>
      <c r="I113" s="14">
        <v>273</v>
      </c>
      <c r="J113" s="17">
        <v>273</v>
      </c>
      <c r="K113" s="29" t="str">
        <f t="shared" si="5"/>
        <v>OK</v>
      </c>
      <c r="L113" s="114"/>
      <c r="M113" s="131"/>
      <c r="N113" s="87"/>
    </row>
    <row r="114" spans="1:14" ht="15" hidden="1" customHeight="1" x14ac:dyDescent="0.25">
      <c r="A114" s="100"/>
      <c r="B114" s="100"/>
      <c r="C114" s="100"/>
      <c r="D114" s="100"/>
      <c r="E114" s="14" t="s">
        <v>186</v>
      </c>
      <c r="F114" s="17" t="s">
        <v>323</v>
      </c>
      <c r="G114" s="15" t="s">
        <v>17</v>
      </c>
      <c r="H114" s="17" t="s">
        <v>324</v>
      </c>
      <c r="I114" s="14">
        <v>56</v>
      </c>
      <c r="J114" s="17">
        <v>0</v>
      </c>
      <c r="K114" s="29" t="str">
        <f t="shared" si="5"/>
        <v>NO</v>
      </c>
      <c r="L114" s="114"/>
      <c r="M114" s="131"/>
      <c r="N114" s="87"/>
    </row>
    <row r="115" spans="1:14" ht="15" hidden="1" customHeight="1" x14ac:dyDescent="0.25">
      <c r="A115" s="100"/>
      <c r="B115" s="100"/>
      <c r="C115" s="100"/>
      <c r="D115" s="100"/>
      <c r="E115" s="14" t="s">
        <v>186</v>
      </c>
      <c r="F115" s="17" t="s">
        <v>264</v>
      </c>
      <c r="G115" s="15" t="s">
        <v>17</v>
      </c>
      <c r="H115" s="17" t="s">
        <v>325</v>
      </c>
      <c r="I115" s="14">
        <v>36</v>
      </c>
      <c r="J115" s="17">
        <v>0</v>
      </c>
      <c r="K115" s="29" t="str">
        <f t="shared" si="5"/>
        <v>NO</v>
      </c>
      <c r="L115" s="114"/>
      <c r="M115" s="131"/>
      <c r="N115" s="87"/>
    </row>
    <row r="116" spans="1:14" ht="15" hidden="1" customHeight="1" x14ac:dyDescent="0.25">
      <c r="A116" s="100"/>
      <c r="B116" s="100"/>
      <c r="C116" s="100"/>
      <c r="D116" s="100"/>
      <c r="E116" s="14" t="s">
        <v>186</v>
      </c>
      <c r="F116" s="17" t="s">
        <v>217</v>
      </c>
      <c r="G116" s="15" t="s">
        <v>17</v>
      </c>
      <c r="H116" s="17" t="s">
        <v>326</v>
      </c>
      <c r="I116" s="14">
        <v>6.25</v>
      </c>
      <c r="J116" s="17">
        <v>0</v>
      </c>
      <c r="K116" s="29" t="str">
        <f t="shared" si="5"/>
        <v>NO</v>
      </c>
      <c r="L116" s="114"/>
      <c r="M116" s="131"/>
      <c r="N116" s="87"/>
    </row>
    <row r="117" spans="1:14" x14ac:dyDescent="0.25">
      <c r="A117" s="100"/>
      <c r="B117" s="100"/>
      <c r="C117" s="100"/>
      <c r="D117" s="100"/>
      <c r="E117" s="14" t="s">
        <v>186</v>
      </c>
      <c r="F117" s="17" t="s">
        <v>327</v>
      </c>
      <c r="G117" s="15" t="s">
        <v>17</v>
      </c>
      <c r="H117" s="17" t="s">
        <v>328</v>
      </c>
      <c r="I117" s="14">
        <v>130</v>
      </c>
      <c r="J117" s="17">
        <v>130</v>
      </c>
      <c r="K117" s="29" t="str">
        <f t="shared" si="5"/>
        <v>OK</v>
      </c>
      <c r="L117" s="114"/>
      <c r="M117" s="131"/>
      <c r="N117" s="87"/>
    </row>
    <row r="118" spans="1:14" x14ac:dyDescent="0.25">
      <c r="A118" s="100"/>
      <c r="B118" s="100"/>
      <c r="C118" s="100"/>
      <c r="D118" s="100"/>
      <c r="E118" s="14" t="s">
        <v>186</v>
      </c>
      <c r="F118" s="17" t="s">
        <v>329</v>
      </c>
      <c r="G118" s="15" t="s">
        <v>17</v>
      </c>
      <c r="H118" s="17" t="s">
        <v>330</v>
      </c>
      <c r="I118" s="14">
        <v>175</v>
      </c>
      <c r="J118" s="17">
        <v>175</v>
      </c>
      <c r="K118" s="29" t="str">
        <f t="shared" si="5"/>
        <v>OK</v>
      </c>
      <c r="L118" s="114"/>
      <c r="M118" s="131"/>
      <c r="N118" s="87"/>
    </row>
    <row r="119" spans="1:14" ht="15" hidden="1" customHeight="1" x14ac:dyDescent="0.25">
      <c r="A119" s="100"/>
      <c r="B119" s="100"/>
      <c r="C119" s="100"/>
      <c r="D119" s="100"/>
      <c r="E119" s="14" t="s">
        <v>186</v>
      </c>
      <c r="F119" s="17" t="s">
        <v>331</v>
      </c>
      <c r="G119" s="15" t="s">
        <v>17</v>
      </c>
      <c r="H119" s="17" t="s">
        <v>332</v>
      </c>
      <c r="I119" s="14">
        <v>144</v>
      </c>
      <c r="J119" s="17">
        <v>0</v>
      </c>
      <c r="K119" s="29" t="str">
        <f t="shared" si="5"/>
        <v>NO</v>
      </c>
      <c r="L119" s="114"/>
      <c r="M119" s="131"/>
      <c r="N119" s="87"/>
    </row>
    <row r="120" spans="1:14" ht="15" hidden="1" customHeight="1" x14ac:dyDescent="0.25">
      <c r="A120" s="100"/>
      <c r="B120" s="100"/>
      <c r="C120" s="100"/>
      <c r="D120" s="100"/>
      <c r="E120" s="14" t="s">
        <v>186</v>
      </c>
      <c r="F120" s="17" t="s">
        <v>196</v>
      </c>
      <c r="G120" s="15" t="s">
        <v>17</v>
      </c>
      <c r="H120" s="17" t="s">
        <v>333</v>
      </c>
      <c r="I120" s="14">
        <v>32</v>
      </c>
      <c r="J120" s="17">
        <v>0</v>
      </c>
      <c r="K120" s="29" t="str">
        <f t="shared" si="5"/>
        <v>NO</v>
      </c>
      <c r="L120" s="114"/>
      <c r="M120" s="131"/>
      <c r="N120" s="87"/>
    </row>
    <row r="121" spans="1:14" x14ac:dyDescent="0.25">
      <c r="A121" s="100"/>
      <c r="B121" s="100"/>
      <c r="C121" s="100"/>
      <c r="D121" s="100"/>
      <c r="E121" s="14" t="s">
        <v>186</v>
      </c>
      <c r="F121" s="17" t="s">
        <v>334</v>
      </c>
      <c r="G121" s="15" t="s">
        <v>17</v>
      </c>
      <c r="H121" s="17" t="s">
        <v>335</v>
      </c>
      <c r="I121" s="14">
        <v>48</v>
      </c>
      <c r="J121" s="17">
        <v>96</v>
      </c>
      <c r="K121" s="29" t="str">
        <f t="shared" si="5"/>
        <v>NO</v>
      </c>
      <c r="L121" s="114"/>
      <c r="M121" s="131"/>
      <c r="N121" s="87"/>
    </row>
    <row r="122" spans="1:14" x14ac:dyDescent="0.25">
      <c r="A122" s="100"/>
      <c r="B122" s="100"/>
      <c r="C122" s="100"/>
      <c r="D122" s="100"/>
      <c r="E122" s="14" t="s">
        <v>186</v>
      </c>
      <c r="F122" s="17" t="s">
        <v>226</v>
      </c>
      <c r="G122" s="15" t="s">
        <v>17</v>
      </c>
      <c r="H122" s="17" t="s">
        <v>343</v>
      </c>
      <c r="I122" s="14">
        <v>45</v>
      </c>
      <c r="J122" s="17">
        <v>27</v>
      </c>
      <c r="K122" s="29" t="str">
        <f t="shared" si="5"/>
        <v>NO</v>
      </c>
      <c r="L122" s="114"/>
      <c r="M122" s="131"/>
      <c r="N122" s="87"/>
    </row>
    <row r="123" spans="1:14" ht="15" hidden="1" customHeight="1" x14ac:dyDescent="0.25">
      <c r="A123" s="100"/>
      <c r="B123" s="100"/>
      <c r="C123" s="100"/>
      <c r="D123" s="100"/>
      <c r="E123" s="14" t="s">
        <v>228</v>
      </c>
      <c r="F123" s="17" t="s">
        <v>213</v>
      </c>
      <c r="G123" s="15" t="s">
        <v>17</v>
      </c>
      <c r="H123" s="17" t="s">
        <v>336</v>
      </c>
      <c r="I123" s="14">
        <v>12</v>
      </c>
      <c r="J123" s="17">
        <v>0</v>
      </c>
      <c r="K123" s="29" t="str">
        <f t="shared" si="5"/>
        <v>NO</v>
      </c>
      <c r="L123" s="114"/>
      <c r="M123" s="131"/>
      <c r="N123" s="87"/>
    </row>
    <row r="124" spans="1:14" ht="15" hidden="1" customHeight="1" x14ac:dyDescent="0.25">
      <c r="A124" s="100"/>
      <c r="B124" s="100"/>
      <c r="C124" s="100"/>
      <c r="D124" s="100"/>
      <c r="E124" s="14" t="s">
        <v>198</v>
      </c>
      <c r="F124" s="17" t="s">
        <v>249</v>
      </c>
      <c r="G124" s="15" t="s">
        <v>250</v>
      </c>
      <c r="H124" s="17" t="s">
        <v>337</v>
      </c>
      <c r="I124" s="14">
        <v>1.2</v>
      </c>
      <c r="J124" s="17">
        <v>0</v>
      </c>
      <c r="K124" s="29" t="str">
        <f t="shared" si="5"/>
        <v>NO</v>
      </c>
      <c r="L124" s="114"/>
      <c r="M124" s="131"/>
      <c r="N124" s="87"/>
    </row>
    <row r="125" spans="1:14" x14ac:dyDescent="0.25">
      <c r="A125" s="100"/>
      <c r="B125" s="100"/>
      <c r="C125" s="100"/>
      <c r="D125" s="100"/>
      <c r="E125" s="14" t="s">
        <v>186</v>
      </c>
      <c r="F125" s="17" t="s">
        <v>455</v>
      </c>
      <c r="G125" s="15" t="s">
        <v>17</v>
      </c>
      <c r="H125" s="17" t="s">
        <v>456</v>
      </c>
      <c r="I125" s="14">
        <v>120</v>
      </c>
      <c r="J125" s="17">
        <v>120</v>
      </c>
      <c r="K125" s="29" t="str">
        <f t="shared" ref="K125" si="9">IF(I125=J125,"OK","NO")</f>
        <v>OK</v>
      </c>
      <c r="L125" s="114"/>
      <c r="M125" s="131"/>
      <c r="N125" s="87"/>
    </row>
    <row r="126" spans="1:14" x14ac:dyDescent="0.25">
      <c r="A126" s="100"/>
      <c r="B126" s="100"/>
      <c r="C126" s="100"/>
      <c r="D126" s="100"/>
      <c r="E126" s="14" t="s">
        <v>198</v>
      </c>
      <c r="F126" s="17" t="s">
        <v>270</v>
      </c>
      <c r="G126" s="15" t="s">
        <v>250</v>
      </c>
      <c r="H126" s="17" t="s">
        <v>338</v>
      </c>
      <c r="I126" s="14">
        <v>32.4</v>
      </c>
      <c r="J126" s="17">
        <v>32.4</v>
      </c>
      <c r="K126" s="29" t="str">
        <f t="shared" si="5"/>
        <v>OK</v>
      </c>
      <c r="L126" s="114"/>
      <c r="M126" s="131"/>
      <c r="N126" s="87"/>
    </row>
    <row r="127" spans="1:14" x14ac:dyDescent="0.25">
      <c r="A127" s="100"/>
      <c r="B127" s="100"/>
      <c r="C127" s="100"/>
      <c r="D127" s="100"/>
      <c r="E127" s="14" t="s">
        <v>198</v>
      </c>
      <c r="F127" s="17" t="s">
        <v>339</v>
      </c>
      <c r="G127" s="15" t="s">
        <v>250</v>
      </c>
      <c r="H127" s="17" t="s">
        <v>352</v>
      </c>
      <c r="I127" s="14">
        <v>24</v>
      </c>
      <c r="J127" s="17">
        <v>24</v>
      </c>
      <c r="K127" s="29" t="str">
        <f t="shared" si="5"/>
        <v>OK</v>
      </c>
      <c r="L127" s="114"/>
      <c r="M127" s="131"/>
      <c r="N127" s="87"/>
    </row>
    <row r="128" spans="1:14" x14ac:dyDescent="0.25">
      <c r="A128" s="100"/>
      <c r="B128" s="100"/>
      <c r="C128" s="100"/>
      <c r="D128" s="100"/>
      <c r="E128" s="14" t="s">
        <v>198</v>
      </c>
      <c r="F128" s="17" t="s">
        <v>202</v>
      </c>
      <c r="G128" s="15" t="s">
        <v>252</v>
      </c>
      <c r="H128" s="17" t="s">
        <v>340</v>
      </c>
      <c r="I128" s="14">
        <v>24</v>
      </c>
      <c r="J128" s="17">
        <v>24</v>
      </c>
      <c r="K128" s="29" t="str">
        <f t="shared" si="5"/>
        <v>OK</v>
      </c>
      <c r="L128" s="114"/>
      <c r="M128" s="131"/>
      <c r="N128" s="87"/>
    </row>
    <row r="129" spans="1:14" ht="15.75" thickBot="1" x14ac:dyDescent="0.3">
      <c r="A129" s="101"/>
      <c r="B129" s="101"/>
      <c r="C129" s="101"/>
      <c r="D129" s="101"/>
      <c r="E129" s="21" t="s">
        <v>230</v>
      </c>
      <c r="F129" s="10" t="s">
        <v>46</v>
      </c>
      <c r="G129" s="22" t="s">
        <v>17</v>
      </c>
      <c r="H129" s="10" t="s">
        <v>341</v>
      </c>
      <c r="I129" s="21">
        <v>5</v>
      </c>
      <c r="J129" s="10">
        <v>5</v>
      </c>
      <c r="K129" s="30" t="str">
        <f t="shared" si="5"/>
        <v>OK</v>
      </c>
      <c r="L129" s="114"/>
      <c r="M129" s="131"/>
      <c r="N129" s="87"/>
    </row>
  </sheetData>
  <mergeCells count="29">
    <mergeCell ref="L112:M129"/>
    <mergeCell ref="L31:M49"/>
    <mergeCell ref="L56:M64"/>
    <mergeCell ref="L66:M79"/>
    <mergeCell ref="L85:M94"/>
    <mergeCell ref="L100:M110"/>
    <mergeCell ref="K1:K2"/>
    <mergeCell ref="K92:K93"/>
    <mergeCell ref="K77:K78"/>
    <mergeCell ref="K62:K63"/>
    <mergeCell ref="L3:M7"/>
    <mergeCell ref="L12:M13"/>
    <mergeCell ref="L14:M28"/>
    <mergeCell ref="I1:J1"/>
    <mergeCell ref="A1:D1"/>
    <mergeCell ref="E1:G1"/>
    <mergeCell ref="H1:H2"/>
    <mergeCell ref="A3:A129"/>
    <mergeCell ref="B3:B129"/>
    <mergeCell ref="D3:D7"/>
    <mergeCell ref="C8:C13"/>
    <mergeCell ref="D8:D129"/>
    <mergeCell ref="C14:C28"/>
    <mergeCell ref="C29:C49"/>
    <mergeCell ref="C50:C64"/>
    <mergeCell ref="C65:C79"/>
    <mergeCell ref="C80:C94"/>
    <mergeCell ref="C95:C110"/>
    <mergeCell ref="C111:C129"/>
  </mergeCells>
  <conditionalFormatting sqref="K94:K99 K64:K68 K3:K22 K24:K33 K35:K62 K71:K77 K79:K92 K104:K124 K126:K129">
    <cfRule type="containsText" dxfId="29" priority="19" operator="containsText" text="NO">
      <formula>NOT(ISERROR(SEARCH("NO",K3)))</formula>
    </cfRule>
    <cfRule type="containsText" dxfId="28" priority="20" operator="containsText" text="OK">
      <formula>NOT(ISERROR(SEARCH("OK",K3)))</formula>
    </cfRule>
  </conditionalFormatting>
  <conditionalFormatting sqref="K23">
    <cfRule type="containsText" dxfId="27" priority="17" operator="containsText" text="NO">
      <formula>NOT(ISERROR(SEARCH("NO",K23)))</formula>
    </cfRule>
    <cfRule type="containsText" dxfId="26" priority="18" operator="containsText" text="OK">
      <formula>NOT(ISERROR(SEARCH("OK",K23)))</formula>
    </cfRule>
  </conditionalFormatting>
  <conditionalFormatting sqref="K34">
    <cfRule type="containsText" dxfId="25" priority="15" operator="containsText" text="NO">
      <formula>NOT(ISERROR(SEARCH("NO",K34)))</formula>
    </cfRule>
    <cfRule type="containsText" dxfId="24" priority="16" operator="containsText" text="OK">
      <formula>NOT(ISERROR(SEARCH("OK",K34)))</formula>
    </cfRule>
  </conditionalFormatting>
  <conditionalFormatting sqref="K69">
    <cfRule type="containsText" dxfId="23" priority="13" operator="containsText" text="NO">
      <formula>NOT(ISERROR(SEARCH("NO",K69)))</formula>
    </cfRule>
    <cfRule type="containsText" dxfId="22" priority="14" operator="containsText" text="OK">
      <formula>NOT(ISERROR(SEARCH("OK",K69)))</formula>
    </cfRule>
  </conditionalFormatting>
  <conditionalFormatting sqref="K70">
    <cfRule type="containsText" dxfId="21" priority="11" operator="containsText" text="NO">
      <formula>NOT(ISERROR(SEARCH("NO",K70)))</formula>
    </cfRule>
    <cfRule type="containsText" dxfId="20" priority="12" operator="containsText" text="OK">
      <formula>NOT(ISERROR(SEARCH("OK",K70)))</formula>
    </cfRule>
  </conditionalFormatting>
  <conditionalFormatting sqref="K103">
    <cfRule type="containsText" dxfId="19" priority="3" operator="containsText" text="NO">
      <formula>NOT(ISERROR(SEARCH("NO",K103)))</formula>
    </cfRule>
    <cfRule type="containsText" dxfId="18" priority="4" operator="containsText" text="OK">
      <formula>NOT(ISERROR(SEARCH("OK",K103)))</formula>
    </cfRule>
  </conditionalFormatting>
  <conditionalFormatting sqref="K125">
    <cfRule type="containsText" dxfId="17" priority="1" operator="containsText" text="NO">
      <formula>NOT(ISERROR(SEARCH("NO",K125)))</formula>
    </cfRule>
    <cfRule type="containsText" dxfId="16" priority="2" operator="containsText" text="OK">
      <formula>NOT(ISERROR(SEARCH("OK",K125)))</formula>
    </cfRule>
  </conditionalFormatting>
  <conditionalFormatting sqref="K101">
    <cfRule type="containsText" dxfId="15" priority="9" operator="containsText" text="NO">
      <formula>NOT(ISERROR(SEARCH("NO",K101)))</formula>
    </cfRule>
    <cfRule type="containsText" dxfId="14" priority="10" operator="containsText" text="OK">
      <formula>NOT(ISERROR(SEARCH("OK",K101)))</formula>
    </cfRule>
  </conditionalFormatting>
  <conditionalFormatting sqref="K100">
    <cfRule type="containsText" dxfId="13" priority="7" operator="containsText" text="NO">
      <formula>NOT(ISERROR(SEARCH("NO",K100)))</formula>
    </cfRule>
    <cfRule type="containsText" dxfId="12" priority="8" operator="containsText" text="OK">
      <formula>NOT(ISERROR(SEARCH("OK",K100)))</formula>
    </cfRule>
  </conditionalFormatting>
  <conditionalFormatting sqref="K102">
    <cfRule type="containsText" dxfId="11" priority="5" operator="containsText" text="NO">
      <formula>NOT(ISERROR(SEARCH("NO",K102)))</formula>
    </cfRule>
    <cfRule type="containsText" dxfId="10" priority="6" operator="containsText" text="OK">
      <formula>NOT(ISERROR(SEARCH("OK",K102)))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D7C43-6B90-4468-9976-7089701F229C}">
  <dimension ref="A1:K32"/>
  <sheetViews>
    <sheetView zoomScale="70" zoomScaleNormal="70" workbookViewId="0">
      <selection activeCell="L39" activeCellId="1" sqref="K5 I35:L39"/>
    </sheetView>
  </sheetViews>
  <sheetFormatPr defaultRowHeight="15" x14ac:dyDescent="0.25"/>
  <cols>
    <col min="1" max="1" width="14.28515625" bestFit="1" customWidth="1"/>
    <col min="2" max="2" width="25.5703125" bestFit="1" customWidth="1"/>
    <col min="3" max="3" width="13.85546875" bestFit="1" customWidth="1"/>
    <col min="4" max="4" width="62.5703125" bestFit="1" customWidth="1"/>
    <col min="5" max="5" width="27.5703125" bestFit="1" customWidth="1"/>
    <col min="6" max="6" width="18" bestFit="1" customWidth="1"/>
    <col min="7" max="7" width="14.42578125" hidden="1" customWidth="1"/>
    <col min="8" max="8" width="133.42578125" bestFit="1" customWidth="1"/>
    <col min="9" max="9" width="11.140625" bestFit="1" customWidth="1"/>
    <col min="10" max="10" width="24" bestFit="1" customWidth="1"/>
    <col min="11" max="11" width="12.42578125" bestFit="1" customWidth="1"/>
  </cols>
  <sheetData>
    <row r="1" spans="1:11" ht="15.75" thickBot="1" x14ac:dyDescent="0.3">
      <c r="A1" s="91" t="s">
        <v>7</v>
      </c>
      <c r="B1" s="92"/>
      <c r="C1" s="92"/>
      <c r="D1" s="93"/>
      <c r="E1" s="91" t="s">
        <v>8</v>
      </c>
      <c r="F1" s="92"/>
      <c r="G1" s="94"/>
      <c r="H1" s="95" t="s">
        <v>70</v>
      </c>
      <c r="I1" s="116" t="s">
        <v>344</v>
      </c>
      <c r="J1" s="120"/>
      <c r="K1" s="121" t="s">
        <v>350</v>
      </c>
    </row>
    <row r="2" spans="1:11" ht="15.75" thickBot="1" x14ac:dyDescent="0.3">
      <c r="A2" s="1" t="s">
        <v>0</v>
      </c>
      <c r="B2" s="2" t="s">
        <v>1</v>
      </c>
      <c r="C2" s="36" t="s">
        <v>2</v>
      </c>
      <c r="D2" s="37" t="s">
        <v>3</v>
      </c>
      <c r="E2" s="38" t="s">
        <v>4</v>
      </c>
      <c r="F2" s="48" t="s">
        <v>5</v>
      </c>
      <c r="G2" s="38" t="s">
        <v>6</v>
      </c>
      <c r="H2" s="96"/>
      <c r="I2" s="49" t="s">
        <v>348</v>
      </c>
      <c r="J2" s="8" t="s">
        <v>347</v>
      </c>
      <c r="K2" s="122"/>
    </row>
    <row r="3" spans="1:11" ht="15.75" hidden="1" thickBot="1" x14ac:dyDescent="0.3">
      <c r="A3" s="127" t="s">
        <v>9</v>
      </c>
      <c r="B3" s="124" t="s">
        <v>10</v>
      </c>
      <c r="C3" s="47" t="s">
        <v>14</v>
      </c>
      <c r="D3" s="127" t="s">
        <v>11</v>
      </c>
      <c r="E3" s="31" t="s">
        <v>406</v>
      </c>
      <c r="F3" s="17" t="s">
        <v>21</v>
      </c>
      <c r="G3" s="13"/>
      <c r="H3" s="31" t="s">
        <v>410</v>
      </c>
      <c r="I3" s="14">
        <v>1.08</v>
      </c>
      <c r="J3" s="14"/>
      <c r="K3" s="31"/>
    </row>
    <row r="4" spans="1:11" ht="15.75" hidden="1" thickBot="1" x14ac:dyDescent="0.3">
      <c r="A4" s="100"/>
      <c r="B4" s="124"/>
      <c r="C4" s="127" t="s">
        <v>63</v>
      </c>
      <c r="D4" s="100"/>
      <c r="E4" s="18" t="s">
        <v>406</v>
      </c>
      <c r="F4" s="18" t="s">
        <v>46</v>
      </c>
      <c r="G4" s="13"/>
      <c r="H4" s="18" t="s">
        <v>416</v>
      </c>
      <c r="I4" s="12">
        <v>1.35</v>
      </c>
      <c r="J4" s="12"/>
      <c r="K4" s="18"/>
    </row>
    <row r="5" spans="1:11" ht="15.75" thickBot="1" x14ac:dyDescent="0.3">
      <c r="A5" s="100"/>
      <c r="B5" s="124"/>
      <c r="C5" s="100"/>
      <c r="D5" s="100"/>
      <c r="E5" s="31" t="s">
        <v>406</v>
      </c>
      <c r="F5" s="31" t="s">
        <v>20</v>
      </c>
      <c r="G5" s="44"/>
      <c r="H5" s="31" t="s">
        <v>417</v>
      </c>
      <c r="I5" s="31">
        <v>27.62</v>
      </c>
      <c r="J5" s="31">
        <v>30</v>
      </c>
      <c r="K5" s="31"/>
    </row>
    <row r="6" spans="1:11" hidden="1" x14ac:dyDescent="0.25">
      <c r="A6" s="100"/>
      <c r="B6" s="124"/>
      <c r="C6" s="100"/>
      <c r="D6" s="100"/>
      <c r="E6" s="17" t="s">
        <v>406</v>
      </c>
      <c r="F6" s="17" t="s">
        <v>18</v>
      </c>
      <c r="G6" s="15"/>
      <c r="H6" s="17" t="s">
        <v>418</v>
      </c>
      <c r="I6" s="17">
        <v>23.07</v>
      </c>
      <c r="J6" s="17"/>
      <c r="K6" s="17"/>
    </row>
    <row r="7" spans="1:11" ht="15.75" hidden="1" thickBot="1" x14ac:dyDescent="0.3">
      <c r="A7" s="100"/>
      <c r="B7" s="124"/>
      <c r="C7" s="101"/>
      <c r="D7" s="100"/>
      <c r="E7" s="10" t="s">
        <v>406</v>
      </c>
      <c r="F7" s="10" t="s">
        <v>21</v>
      </c>
      <c r="G7" s="44"/>
      <c r="H7" s="10" t="s">
        <v>409</v>
      </c>
      <c r="I7" s="17">
        <v>1.04</v>
      </c>
      <c r="J7" s="17"/>
      <c r="K7" s="10"/>
    </row>
    <row r="8" spans="1:11" hidden="1" x14ac:dyDescent="0.25">
      <c r="A8" s="100"/>
      <c r="B8" s="124"/>
      <c r="C8" s="127" t="s">
        <v>232</v>
      </c>
      <c r="D8" s="100"/>
      <c r="E8" s="18" t="s">
        <v>406</v>
      </c>
      <c r="F8" s="17" t="s">
        <v>46</v>
      </c>
      <c r="G8" s="15"/>
      <c r="H8" s="18" t="s">
        <v>419</v>
      </c>
      <c r="I8" s="18">
        <v>5.27</v>
      </c>
      <c r="J8" s="18"/>
      <c r="K8" s="18"/>
    </row>
    <row r="9" spans="1:11" ht="15.75" thickBot="1" x14ac:dyDescent="0.3">
      <c r="A9" s="100"/>
      <c r="B9" s="124"/>
      <c r="C9" s="100"/>
      <c r="D9" s="100"/>
      <c r="E9" s="17" t="s">
        <v>406</v>
      </c>
      <c r="F9" s="17" t="s">
        <v>20</v>
      </c>
      <c r="G9" s="15"/>
      <c r="H9" s="17" t="s">
        <v>420</v>
      </c>
      <c r="I9" s="17">
        <v>20.81</v>
      </c>
      <c r="J9" s="17">
        <v>24</v>
      </c>
      <c r="K9" s="17" t="s">
        <v>438</v>
      </c>
    </row>
    <row r="10" spans="1:11" ht="15.75" thickBot="1" x14ac:dyDescent="0.3">
      <c r="A10" s="100"/>
      <c r="B10" s="124"/>
      <c r="C10" s="100"/>
      <c r="D10" s="100"/>
      <c r="E10" s="17" t="s">
        <v>406</v>
      </c>
      <c r="F10" s="17" t="s">
        <v>18</v>
      </c>
      <c r="G10" s="13"/>
      <c r="H10" s="17" t="s">
        <v>421</v>
      </c>
      <c r="I10" s="17">
        <v>17.32</v>
      </c>
      <c r="J10" s="17">
        <v>20</v>
      </c>
      <c r="K10" s="17" t="s">
        <v>438</v>
      </c>
    </row>
    <row r="11" spans="1:11" ht="15.75" thickBot="1" x14ac:dyDescent="0.3">
      <c r="A11" s="100"/>
      <c r="B11" s="124"/>
      <c r="C11" s="100"/>
      <c r="D11" s="100"/>
      <c r="E11" s="10" t="s">
        <v>406</v>
      </c>
      <c r="F11" s="10" t="s">
        <v>21</v>
      </c>
      <c r="G11" s="13"/>
      <c r="H11" s="10" t="s">
        <v>408</v>
      </c>
      <c r="I11" s="10">
        <v>103.64</v>
      </c>
      <c r="J11" s="10">
        <v>105</v>
      </c>
      <c r="K11" s="10" t="s">
        <v>438</v>
      </c>
    </row>
    <row r="12" spans="1:11" ht="15.75" hidden="1" thickBot="1" x14ac:dyDescent="0.3">
      <c r="A12" s="100"/>
      <c r="B12" s="124"/>
      <c r="C12" s="127" t="s">
        <v>259</v>
      </c>
      <c r="D12" s="100"/>
      <c r="E12" s="18" t="s">
        <v>406</v>
      </c>
      <c r="F12" s="17" t="s">
        <v>46</v>
      </c>
      <c r="G12" s="13"/>
      <c r="H12" s="17" t="s">
        <v>422</v>
      </c>
      <c r="I12" s="12">
        <v>2.08</v>
      </c>
      <c r="J12" s="12"/>
      <c r="K12" s="18"/>
    </row>
    <row r="13" spans="1:11" ht="15.75" thickBot="1" x14ac:dyDescent="0.3">
      <c r="A13" s="100"/>
      <c r="B13" s="124"/>
      <c r="C13" s="100"/>
      <c r="D13" s="100"/>
      <c r="E13" s="17" t="s">
        <v>406</v>
      </c>
      <c r="F13" s="17" t="s">
        <v>20</v>
      </c>
      <c r="G13" s="13"/>
      <c r="H13" s="18" t="s">
        <v>423</v>
      </c>
      <c r="I13" s="14">
        <v>115.86</v>
      </c>
      <c r="J13" s="14">
        <v>122</v>
      </c>
      <c r="K13" s="17" t="s">
        <v>438</v>
      </c>
    </row>
    <row r="14" spans="1:11" ht="15.75" thickBot="1" x14ac:dyDescent="0.3">
      <c r="A14" s="100"/>
      <c r="B14" s="124"/>
      <c r="C14" s="100"/>
      <c r="D14" s="100"/>
      <c r="E14" s="17" t="s">
        <v>406</v>
      </c>
      <c r="F14" s="17" t="s">
        <v>18</v>
      </c>
      <c r="G14" s="13"/>
      <c r="H14" s="17" t="s">
        <v>424</v>
      </c>
      <c r="I14" s="14">
        <v>7.36</v>
      </c>
      <c r="J14" s="14">
        <v>8</v>
      </c>
      <c r="K14" s="17" t="s">
        <v>438</v>
      </c>
    </row>
    <row r="15" spans="1:11" ht="15.75" thickBot="1" x14ac:dyDescent="0.3">
      <c r="A15" s="100"/>
      <c r="B15" s="124"/>
      <c r="C15" s="101"/>
      <c r="D15" s="100"/>
      <c r="E15" s="10" t="s">
        <v>406</v>
      </c>
      <c r="F15" s="10" t="s">
        <v>21</v>
      </c>
      <c r="G15" s="13"/>
      <c r="H15" s="10" t="s">
        <v>411</v>
      </c>
      <c r="I15" s="21">
        <v>4.71</v>
      </c>
      <c r="J15" s="21">
        <v>6</v>
      </c>
      <c r="K15" s="10" t="s">
        <v>438</v>
      </c>
    </row>
    <row r="16" spans="1:11" ht="15.75" hidden="1" thickBot="1" x14ac:dyDescent="0.3">
      <c r="A16" s="100"/>
      <c r="B16" s="124"/>
      <c r="C16" s="127" t="s">
        <v>275</v>
      </c>
      <c r="D16" s="100"/>
      <c r="E16" s="18" t="s">
        <v>406</v>
      </c>
      <c r="F16" s="17" t="s">
        <v>46</v>
      </c>
      <c r="G16" s="13"/>
      <c r="H16" s="18" t="s">
        <v>425</v>
      </c>
      <c r="I16" s="12">
        <v>6.39</v>
      </c>
      <c r="J16" s="12"/>
      <c r="K16" s="18"/>
    </row>
    <row r="17" spans="1:11" ht="15.75" thickBot="1" x14ac:dyDescent="0.3">
      <c r="A17" s="100"/>
      <c r="B17" s="124"/>
      <c r="C17" s="100"/>
      <c r="D17" s="100"/>
      <c r="E17" s="17" t="s">
        <v>406</v>
      </c>
      <c r="F17" s="17" t="s">
        <v>20</v>
      </c>
      <c r="G17" s="13"/>
      <c r="H17" s="17" t="s">
        <v>426</v>
      </c>
      <c r="I17" s="14">
        <v>124.97</v>
      </c>
      <c r="J17" s="14">
        <v>128</v>
      </c>
      <c r="K17" s="17" t="s">
        <v>438</v>
      </c>
    </row>
    <row r="18" spans="1:11" ht="15.75" thickBot="1" x14ac:dyDescent="0.3">
      <c r="A18" s="100"/>
      <c r="B18" s="124"/>
      <c r="C18" s="100"/>
      <c r="D18" s="100"/>
      <c r="E18" s="17" t="s">
        <v>406</v>
      </c>
      <c r="F18" s="17" t="s">
        <v>18</v>
      </c>
      <c r="G18" s="13"/>
      <c r="H18" s="17" t="s">
        <v>427</v>
      </c>
      <c r="I18" s="14">
        <v>8.7799999999999994</v>
      </c>
      <c r="J18" s="14">
        <v>8</v>
      </c>
      <c r="K18" s="17" t="s">
        <v>438</v>
      </c>
    </row>
    <row r="19" spans="1:11" ht="15.75" thickBot="1" x14ac:dyDescent="0.3">
      <c r="A19" s="100"/>
      <c r="B19" s="124"/>
      <c r="C19" s="101"/>
      <c r="D19" s="100"/>
      <c r="E19" s="10" t="s">
        <v>406</v>
      </c>
      <c r="F19" s="10" t="s">
        <v>21</v>
      </c>
      <c r="G19" s="13"/>
      <c r="H19" s="10" t="s">
        <v>412</v>
      </c>
      <c r="I19" s="21">
        <v>6.86</v>
      </c>
      <c r="J19" s="21">
        <v>6</v>
      </c>
      <c r="K19" s="10" t="s">
        <v>438</v>
      </c>
    </row>
    <row r="20" spans="1:11" ht="15.75" hidden="1" thickBot="1" x14ac:dyDescent="0.3">
      <c r="A20" s="100"/>
      <c r="B20" s="124"/>
      <c r="C20" s="127" t="s">
        <v>291</v>
      </c>
      <c r="D20" s="100"/>
      <c r="E20" s="18" t="s">
        <v>406</v>
      </c>
      <c r="F20" s="18" t="s">
        <v>46</v>
      </c>
      <c r="G20" s="13"/>
      <c r="H20" s="17" t="s">
        <v>428</v>
      </c>
      <c r="I20" s="12">
        <v>4.4000000000000004</v>
      </c>
      <c r="J20" s="12"/>
      <c r="K20" s="18"/>
    </row>
    <row r="21" spans="1:11" ht="15.75" thickBot="1" x14ac:dyDescent="0.3">
      <c r="A21" s="100"/>
      <c r="B21" s="124"/>
      <c r="C21" s="100"/>
      <c r="D21" s="100"/>
      <c r="E21" s="17" t="s">
        <v>406</v>
      </c>
      <c r="F21" s="17" t="s">
        <v>20</v>
      </c>
      <c r="G21" s="13"/>
      <c r="H21" s="18" t="s">
        <v>429</v>
      </c>
      <c r="I21" s="14">
        <v>121.91</v>
      </c>
      <c r="J21" s="14">
        <v>123</v>
      </c>
      <c r="K21" s="17" t="s">
        <v>438</v>
      </c>
    </row>
    <row r="22" spans="1:11" ht="15.75" hidden="1" thickBot="1" x14ac:dyDescent="0.3">
      <c r="A22" s="100"/>
      <c r="B22" s="124"/>
      <c r="C22" s="100"/>
      <c r="D22" s="100"/>
      <c r="E22" s="17" t="s">
        <v>406</v>
      </c>
      <c r="F22" s="17" t="s">
        <v>407</v>
      </c>
      <c r="G22" s="13"/>
      <c r="H22" s="17" t="s">
        <v>430</v>
      </c>
      <c r="I22" s="14">
        <v>1.04</v>
      </c>
      <c r="J22" s="14"/>
      <c r="K22" s="17"/>
    </row>
    <row r="23" spans="1:11" ht="15.75" thickBot="1" x14ac:dyDescent="0.3">
      <c r="A23" s="100"/>
      <c r="B23" s="124"/>
      <c r="C23" s="100"/>
      <c r="D23" s="100"/>
      <c r="E23" s="17" t="s">
        <v>406</v>
      </c>
      <c r="F23" s="17" t="s">
        <v>18</v>
      </c>
      <c r="G23" s="13"/>
      <c r="H23" s="17" t="s">
        <v>431</v>
      </c>
      <c r="I23" s="14">
        <v>6.76</v>
      </c>
      <c r="J23" s="14">
        <v>8</v>
      </c>
      <c r="K23" s="17" t="s">
        <v>438</v>
      </c>
    </row>
    <row r="24" spans="1:11" ht="15.75" thickBot="1" x14ac:dyDescent="0.3">
      <c r="A24" s="100"/>
      <c r="B24" s="124"/>
      <c r="C24" s="101"/>
      <c r="D24" s="100"/>
      <c r="E24" s="10" t="s">
        <v>406</v>
      </c>
      <c r="F24" s="10" t="s">
        <v>21</v>
      </c>
      <c r="G24" s="13"/>
      <c r="H24" s="10" t="s">
        <v>413</v>
      </c>
      <c r="I24" s="21">
        <v>4.42</v>
      </c>
      <c r="J24" s="21">
        <v>4</v>
      </c>
      <c r="K24" s="10" t="s">
        <v>438</v>
      </c>
    </row>
    <row r="25" spans="1:11" ht="15.75" hidden="1" thickBot="1" x14ac:dyDescent="0.3">
      <c r="A25" s="100"/>
      <c r="B25" s="124"/>
      <c r="C25" s="127" t="s">
        <v>304</v>
      </c>
      <c r="D25" s="100"/>
      <c r="E25" s="14" t="s">
        <v>406</v>
      </c>
      <c r="F25" s="17" t="s">
        <v>46</v>
      </c>
      <c r="G25" s="13"/>
      <c r="H25" s="18" t="s">
        <v>432</v>
      </c>
      <c r="I25" s="12">
        <v>3.88</v>
      </c>
      <c r="J25" s="12"/>
      <c r="K25" s="18"/>
    </row>
    <row r="26" spans="1:11" ht="15.75" thickBot="1" x14ac:dyDescent="0.3">
      <c r="A26" s="100"/>
      <c r="B26" s="124"/>
      <c r="C26" s="100"/>
      <c r="D26" s="100"/>
      <c r="E26" s="12" t="s">
        <v>406</v>
      </c>
      <c r="F26" s="18" t="s">
        <v>20</v>
      </c>
      <c r="G26" s="13"/>
      <c r="H26" s="18" t="s">
        <v>433</v>
      </c>
      <c r="I26" s="12">
        <v>57.5</v>
      </c>
      <c r="J26" s="12">
        <v>60</v>
      </c>
      <c r="K26" s="18" t="s">
        <v>438</v>
      </c>
    </row>
    <row r="27" spans="1:11" ht="15.75" thickBot="1" x14ac:dyDescent="0.3">
      <c r="A27" s="100"/>
      <c r="B27" s="124"/>
      <c r="C27" s="100"/>
      <c r="D27" s="100"/>
      <c r="E27" s="14" t="s">
        <v>406</v>
      </c>
      <c r="F27" s="17" t="s">
        <v>18</v>
      </c>
      <c r="G27" s="13"/>
      <c r="H27" s="17" t="s">
        <v>434</v>
      </c>
      <c r="I27" s="14">
        <v>8.8699999999999992</v>
      </c>
      <c r="J27" s="14">
        <v>9</v>
      </c>
      <c r="K27" s="17" t="s">
        <v>438</v>
      </c>
    </row>
    <row r="28" spans="1:11" ht="15.75" thickBot="1" x14ac:dyDescent="0.3">
      <c r="A28" s="100"/>
      <c r="B28" s="124"/>
      <c r="C28" s="100"/>
      <c r="D28" s="100"/>
      <c r="E28" s="21" t="s">
        <v>406</v>
      </c>
      <c r="F28" s="10" t="s">
        <v>21</v>
      </c>
      <c r="G28" s="44"/>
      <c r="H28" s="10" t="s">
        <v>414</v>
      </c>
      <c r="I28" s="21">
        <v>8.33</v>
      </c>
      <c r="J28" s="21">
        <v>9</v>
      </c>
      <c r="K28" s="10" t="s">
        <v>438</v>
      </c>
    </row>
    <row r="29" spans="1:11" ht="15.75" hidden="1" thickBot="1" x14ac:dyDescent="0.3">
      <c r="A29" s="100"/>
      <c r="B29" s="124"/>
      <c r="C29" s="101"/>
      <c r="D29" s="100"/>
      <c r="E29" s="14" t="s">
        <v>406</v>
      </c>
      <c r="F29" s="10" t="s">
        <v>22</v>
      </c>
      <c r="G29" s="15"/>
      <c r="H29" s="10" t="s">
        <v>435</v>
      </c>
      <c r="I29" s="21">
        <v>1.58</v>
      </c>
      <c r="J29" s="21"/>
      <c r="K29" s="10"/>
    </row>
    <row r="30" spans="1:11" ht="15.75" hidden="1" thickBot="1" x14ac:dyDescent="0.3">
      <c r="A30" s="100"/>
      <c r="B30" s="124"/>
      <c r="C30" s="127" t="s">
        <v>317</v>
      </c>
      <c r="D30" s="100"/>
      <c r="E30" s="18" t="s">
        <v>406</v>
      </c>
      <c r="F30" s="18" t="s">
        <v>46</v>
      </c>
      <c r="G30" s="13"/>
      <c r="H30" s="18" t="s">
        <v>436</v>
      </c>
      <c r="I30" s="12">
        <v>1.77</v>
      </c>
      <c r="J30" s="12"/>
      <c r="K30" s="18"/>
    </row>
    <row r="31" spans="1:11" ht="15.75" thickBot="1" x14ac:dyDescent="0.3">
      <c r="A31" s="100"/>
      <c r="B31" s="124"/>
      <c r="C31" s="100"/>
      <c r="D31" s="100"/>
      <c r="E31" s="17" t="s">
        <v>406</v>
      </c>
      <c r="F31" s="17" t="s">
        <v>18</v>
      </c>
      <c r="G31" s="13"/>
      <c r="H31" s="17" t="s">
        <v>437</v>
      </c>
      <c r="I31" s="14">
        <v>31.24</v>
      </c>
      <c r="J31" s="14">
        <v>35</v>
      </c>
      <c r="K31" s="17" t="s">
        <v>438</v>
      </c>
    </row>
    <row r="32" spans="1:11" ht="15.75" thickBot="1" x14ac:dyDescent="0.3">
      <c r="A32" s="101"/>
      <c r="B32" s="125"/>
      <c r="C32" s="101"/>
      <c r="D32" s="101"/>
      <c r="E32" s="10" t="s">
        <v>406</v>
      </c>
      <c r="F32" s="10" t="s">
        <v>21</v>
      </c>
      <c r="G32" s="31"/>
      <c r="H32" s="10" t="s">
        <v>415</v>
      </c>
      <c r="I32" s="21">
        <v>31.12</v>
      </c>
      <c r="J32" s="21">
        <v>30</v>
      </c>
      <c r="K32" s="10" t="s">
        <v>438</v>
      </c>
    </row>
  </sheetData>
  <mergeCells count="15">
    <mergeCell ref="I1:J1"/>
    <mergeCell ref="K1:K2"/>
    <mergeCell ref="D3:D32"/>
    <mergeCell ref="C4:C7"/>
    <mergeCell ref="C8:C11"/>
    <mergeCell ref="C12:C15"/>
    <mergeCell ref="C16:C19"/>
    <mergeCell ref="C20:C24"/>
    <mergeCell ref="C25:C29"/>
    <mergeCell ref="C30:C32"/>
    <mergeCell ref="A3:A32"/>
    <mergeCell ref="B3:B32"/>
    <mergeCell ref="A1:D1"/>
    <mergeCell ref="E1:G1"/>
    <mergeCell ref="H1:H2"/>
  </mergeCells>
  <conditionalFormatting sqref="K3:K32">
    <cfRule type="containsText" dxfId="9" priority="1" operator="containsText" text="NO">
      <formula>NOT(ISERROR(SEARCH("NO",K3)))</formula>
    </cfRule>
    <cfRule type="containsText" dxfId="8" priority="2" operator="containsText" text="OK">
      <formula>NOT(ISERROR(SEARCH("OK",K3)))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6A902-EBB7-4956-B44B-BA8BDDC89550}">
  <dimension ref="A1:M163"/>
  <sheetViews>
    <sheetView zoomScale="55" zoomScaleNormal="55" workbookViewId="0">
      <selection activeCell="R139" sqref="R139"/>
    </sheetView>
  </sheetViews>
  <sheetFormatPr defaultRowHeight="15" x14ac:dyDescent="0.25"/>
  <cols>
    <col min="1" max="1" width="14.28515625" bestFit="1" customWidth="1"/>
    <col min="2" max="2" width="25.5703125" bestFit="1" customWidth="1"/>
    <col min="3" max="3" width="13.85546875" bestFit="1" customWidth="1"/>
    <col min="4" max="4" width="62.5703125" bestFit="1" customWidth="1"/>
    <col min="5" max="5" width="27.5703125" bestFit="1" customWidth="1"/>
    <col min="6" max="6" width="18" bestFit="1" customWidth="1"/>
    <col min="7" max="7" width="14.42578125" hidden="1" customWidth="1"/>
    <col min="8" max="8" width="129.5703125" bestFit="1" customWidth="1"/>
    <col min="9" max="9" width="15.28515625" bestFit="1" customWidth="1"/>
    <col min="10" max="10" width="16" bestFit="1" customWidth="1"/>
    <col min="11" max="11" width="28.28515625" hidden="1" customWidth="1"/>
    <col min="12" max="12" width="29.140625" bestFit="1" customWidth="1"/>
    <col min="13" max="13" width="12.42578125" bestFit="1" customWidth="1"/>
  </cols>
  <sheetData>
    <row r="1" spans="1:13" ht="15.75" thickBot="1" x14ac:dyDescent="0.3">
      <c r="A1" s="151" t="s">
        <v>7</v>
      </c>
      <c r="B1" s="152"/>
      <c r="C1" s="152"/>
      <c r="D1" s="153"/>
      <c r="E1" s="151" t="s">
        <v>8</v>
      </c>
      <c r="F1" s="152"/>
      <c r="G1" s="153"/>
      <c r="H1" s="95" t="s">
        <v>70</v>
      </c>
      <c r="I1" s="151" t="s">
        <v>344</v>
      </c>
      <c r="J1" s="152"/>
      <c r="K1" s="152"/>
      <c r="L1" s="152"/>
      <c r="M1" s="121" t="s">
        <v>350</v>
      </c>
    </row>
    <row r="2" spans="1:13" ht="15.75" thickBot="1" x14ac:dyDescent="0.3">
      <c r="A2" s="80" t="s">
        <v>0</v>
      </c>
      <c r="B2" s="56" t="s">
        <v>1</v>
      </c>
      <c r="C2" s="81" t="s">
        <v>2</v>
      </c>
      <c r="D2" s="56" t="s">
        <v>3</v>
      </c>
      <c r="E2" s="86" t="s">
        <v>4</v>
      </c>
      <c r="F2" s="82" t="s">
        <v>5</v>
      </c>
      <c r="G2" s="85" t="s">
        <v>6</v>
      </c>
      <c r="H2" s="154"/>
      <c r="I2" s="84" t="s">
        <v>601</v>
      </c>
      <c r="J2" s="84" t="s">
        <v>603</v>
      </c>
      <c r="K2" s="83" t="s">
        <v>604</v>
      </c>
      <c r="L2" s="83" t="s">
        <v>605</v>
      </c>
      <c r="M2" s="150"/>
    </row>
    <row r="3" spans="1:13" x14ac:dyDescent="0.25">
      <c r="A3" s="127" t="s">
        <v>9</v>
      </c>
      <c r="B3" s="108" t="s">
        <v>10</v>
      </c>
      <c r="C3" s="144" t="s">
        <v>63</v>
      </c>
      <c r="D3" s="108" t="s">
        <v>11</v>
      </c>
      <c r="E3" s="18" t="s">
        <v>606</v>
      </c>
      <c r="F3" s="13" t="s">
        <v>46</v>
      </c>
      <c r="G3" s="13"/>
      <c r="H3" s="18" t="s">
        <v>608</v>
      </c>
      <c r="I3" s="13">
        <v>2.2999999999999998</v>
      </c>
      <c r="J3" s="108">
        <v>402</v>
      </c>
      <c r="K3" s="13"/>
      <c r="L3" s="149">
        <v>400</v>
      </c>
      <c r="M3" s="138" t="s">
        <v>438</v>
      </c>
    </row>
    <row r="4" spans="1:13" x14ac:dyDescent="0.25">
      <c r="A4" s="100"/>
      <c r="B4" s="109"/>
      <c r="C4" s="145"/>
      <c r="D4" s="109"/>
      <c r="E4" s="19" t="s">
        <v>606</v>
      </c>
      <c r="F4" s="15" t="s">
        <v>20</v>
      </c>
      <c r="G4" s="15"/>
      <c r="H4" s="19" t="s">
        <v>607</v>
      </c>
      <c r="I4" s="15">
        <v>12.3</v>
      </c>
      <c r="J4" s="109"/>
      <c r="K4" s="15"/>
      <c r="L4" s="130"/>
      <c r="M4" s="136"/>
    </row>
    <row r="5" spans="1:13" x14ac:dyDescent="0.25">
      <c r="A5" s="100"/>
      <c r="B5" s="109"/>
      <c r="C5" s="145"/>
      <c r="D5" s="109"/>
      <c r="E5" s="19" t="s">
        <v>606</v>
      </c>
      <c r="F5" s="15" t="s">
        <v>18</v>
      </c>
      <c r="G5" s="15"/>
      <c r="H5" s="19" t="s">
        <v>609</v>
      </c>
      <c r="I5" s="15">
        <v>13.5</v>
      </c>
      <c r="J5" s="109"/>
      <c r="K5" s="15"/>
      <c r="L5" s="130"/>
      <c r="M5" s="136"/>
    </row>
    <row r="6" spans="1:13" x14ac:dyDescent="0.25">
      <c r="A6" s="100"/>
      <c r="B6" s="109"/>
      <c r="C6" s="145"/>
      <c r="D6" s="109"/>
      <c r="E6" s="19" t="s">
        <v>606</v>
      </c>
      <c r="F6" s="15" t="s">
        <v>21</v>
      </c>
      <c r="G6" s="15"/>
      <c r="H6" s="19" t="s">
        <v>610</v>
      </c>
      <c r="I6" s="15">
        <v>35.6</v>
      </c>
      <c r="J6" s="109"/>
      <c r="K6" s="15"/>
      <c r="L6" s="130"/>
      <c r="M6" s="136"/>
    </row>
    <row r="7" spans="1:13" x14ac:dyDescent="0.25">
      <c r="A7" s="100"/>
      <c r="B7" s="109"/>
      <c r="C7" s="145"/>
      <c r="D7" s="109"/>
      <c r="E7" s="19" t="s">
        <v>606</v>
      </c>
      <c r="F7" s="15" t="s">
        <v>22</v>
      </c>
      <c r="G7" s="15"/>
      <c r="H7" s="19" t="s">
        <v>611</v>
      </c>
      <c r="I7" s="15">
        <v>19.8</v>
      </c>
      <c r="J7" s="109"/>
      <c r="K7" s="15"/>
      <c r="L7" s="130"/>
      <c r="M7" s="136"/>
    </row>
    <row r="8" spans="1:13" x14ac:dyDescent="0.25">
      <c r="A8" s="100"/>
      <c r="B8" s="109"/>
      <c r="C8" s="145"/>
      <c r="D8" s="109"/>
      <c r="E8" s="19" t="s">
        <v>606</v>
      </c>
      <c r="F8" s="15" t="s">
        <v>23</v>
      </c>
      <c r="G8" s="15"/>
      <c r="H8" s="19" t="s">
        <v>612</v>
      </c>
      <c r="I8" s="15">
        <v>21</v>
      </c>
      <c r="J8" s="109"/>
      <c r="K8" s="15"/>
      <c r="L8" s="130"/>
      <c r="M8" s="136"/>
    </row>
    <row r="9" spans="1:13" x14ac:dyDescent="0.25">
      <c r="A9" s="100"/>
      <c r="B9" s="109"/>
      <c r="C9" s="145"/>
      <c r="D9" s="109"/>
      <c r="E9" s="19" t="s">
        <v>630</v>
      </c>
      <c r="F9" s="15" t="s">
        <v>345</v>
      </c>
      <c r="G9" s="15"/>
      <c r="H9" s="19" t="s">
        <v>631</v>
      </c>
      <c r="I9" s="15">
        <f>3.8+I10+I11+I12+I13+I14</f>
        <v>93.61999999999999</v>
      </c>
      <c r="J9" s="109">
        <v>5477.7</v>
      </c>
      <c r="K9" s="15"/>
      <c r="L9" s="130">
        <v>5500</v>
      </c>
      <c r="M9" s="136" t="s">
        <v>438</v>
      </c>
    </row>
    <row r="10" spans="1:13" ht="15" hidden="1" customHeight="1" x14ac:dyDescent="0.25">
      <c r="A10" s="100"/>
      <c r="B10" s="109"/>
      <c r="C10" s="145"/>
      <c r="D10" s="109"/>
      <c r="E10" s="19" t="s">
        <v>630</v>
      </c>
      <c r="F10" s="15" t="s">
        <v>31</v>
      </c>
      <c r="G10" s="15"/>
      <c r="H10" s="19" t="s">
        <v>632</v>
      </c>
      <c r="I10" s="15">
        <v>14.4</v>
      </c>
      <c r="J10" s="109"/>
      <c r="K10" s="15"/>
      <c r="L10" s="130"/>
      <c r="M10" s="136"/>
    </row>
    <row r="11" spans="1:13" ht="15" hidden="1" customHeight="1" x14ac:dyDescent="0.25">
      <c r="A11" s="100"/>
      <c r="B11" s="109"/>
      <c r="C11" s="145"/>
      <c r="D11" s="109"/>
      <c r="E11" s="19" t="s">
        <v>630</v>
      </c>
      <c r="F11" s="15" t="s">
        <v>629</v>
      </c>
      <c r="G11" s="15"/>
      <c r="H11" s="19" t="s">
        <v>633</v>
      </c>
      <c r="I11" s="15">
        <v>61.8</v>
      </c>
      <c r="J11" s="109"/>
      <c r="K11" s="15"/>
      <c r="L11" s="130"/>
      <c r="M11" s="136"/>
    </row>
    <row r="12" spans="1:13" ht="15" hidden="1" customHeight="1" x14ac:dyDescent="0.25">
      <c r="A12" s="100"/>
      <c r="B12" s="109"/>
      <c r="C12" s="145"/>
      <c r="D12" s="109"/>
      <c r="E12" s="19" t="s">
        <v>630</v>
      </c>
      <c r="F12" s="15" t="s">
        <v>613</v>
      </c>
      <c r="G12" s="15"/>
      <c r="H12" s="19" t="s">
        <v>634</v>
      </c>
      <c r="I12" s="15">
        <v>7.6</v>
      </c>
      <c r="J12" s="109"/>
      <c r="K12" s="15"/>
      <c r="L12" s="130"/>
      <c r="M12" s="136"/>
    </row>
    <row r="13" spans="1:13" ht="15" hidden="1" customHeight="1" x14ac:dyDescent="0.25">
      <c r="A13" s="100"/>
      <c r="B13" s="109"/>
      <c r="C13" s="145"/>
      <c r="D13" s="109"/>
      <c r="E13" s="19" t="s">
        <v>630</v>
      </c>
      <c r="F13" s="15" t="s">
        <v>614</v>
      </c>
      <c r="G13" s="15"/>
      <c r="H13" s="19" t="s">
        <v>635</v>
      </c>
      <c r="I13" s="15">
        <v>1.6</v>
      </c>
      <c r="J13" s="109"/>
      <c r="K13" s="15"/>
      <c r="L13" s="130"/>
      <c r="M13" s="136"/>
    </row>
    <row r="14" spans="1:13" ht="15" hidden="1" customHeight="1" x14ac:dyDescent="0.25">
      <c r="A14" s="100"/>
      <c r="B14" s="109"/>
      <c r="C14" s="145"/>
      <c r="D14" s="109"/>
      <c r="E14" s="19" t="s">
        <v>630</v>
      </c>
      <c r="F14" s="15" t="s">
        <v>615</v>
      </c>
      <c r="G14" s="15"/>
      <c r="H14" s="19" t="s">
        <v>636</v>
      </c>
      <c r="I14" s="15">
        <v>4.42</v>
      </c>
      <c r="J14" s="109"/>
      <c r="K14" s="15"/>
      <c r="L14" s="130"/>
      <c r="M14" s="136"/>
    </row>
    <row r="15" spans="1:13" x14ac:dyDescent="0.25">
      <c r="A15" s="100"/>
      <c r="B15" s="109"/>
      <c r="C15" s="145"/>
      <c r="D15" s="109"/>
      <c r="E15" s="19" t="s">
        <v>630</v>
      </c>
      <c r="F15" s="15" t="s">
        <v>616</v>
      </c>
      <c r="G15" s="15"/>
      <c r="H15" s="19" t="s">
        <v>637</v>
      </c>
      <c r="I15" s="15">
        <v>3.6</v>
      </c>
      <c r="J15" s="109"/>
      <c r="K15" s="15"/>
      <c r="L15" s="130"/>
      <c r="M15" s="136"/>
    </row>
    <row r="16" spans="1:13" x14ac:dyDescent="0.25">
      <c r="A16" s="100"/>
      <c r="B16" s="109"/>
      <c r="C16" s="145"/>
      <c r="D16" s="109"/>
      <c r="E16" s="19" t="s">
        <v>630</v>
      </c>
      <c r="F16" s="15" t="s">
        <v>617</v>
      </c>
      <c r="G16" s="15"/>
      <c r="H16" s="19" t="s">
        <v>638</v>
      </c>
      <c r="I16" s="15">
        <v>1.8</v>
      </c>
      <c r="J16" s="109"/>
      <c r="K16" s="15"/>
      <c r="L16" s="130"/>
      <c r="M16" s="136"/>
    </row>
    <row r="17" spans="1:13" x14ac:dyDescent="0.25">
      <c r="A17" s="100"/>
      <c r="B17" s="109"/>
      <c r="C17" s="145"/>
      <c r="D17" s="109"/>
      <c r="E17" s="19" t="s">
        <v>630</v>
      </c>
      <c r="F17" s="15" t="s">
        <v>33</v>
      </c>
      <c r="G17" s="15"/>
      <c r="H17" s="19" t="s">
        <v>639</v>
      </c>
      <c r="I17" s="15">
        <v>34.299999999999997</v>
      </c>
      <c r="J17" s="109"/>
      <c r="K17" s="15"/>
      <c r="L17" s="130"/>
      <c r="M17" s="136"/>
    </row>
    <row r="18" spans="1:13" x14ac:dyDescent="0.25">
      <c r="A18" s="100"/>
      <c r="B18" s="109"/>
      <c r="C18" s="145"/>
      <c r="D18" s="109"/>
      <c r="E18" s="19" t="s">
        <v>630</v>
      </c>
      <c r="F18" s="15" t="s">
        <v>618</v>
      </c>
      <c r="G18" s="15"/>
      <c r="H18" s="19" t="s">
        <v>640</v>
      </c>
      <c r="I18" s="15">
        <v>14.8</v>
      </c>
      <c r="J18" s="109"/>
      <c r="K18" s="15"/>
      <c r="L18" s="130"/>
      <c r="M18" s="136"/>
    </row>
    <row r="19" spans="1:13" x14ac:dyDescent="0.25">
      <c r="A19" s="100"/>
      <c r="B19" s="109"/>
      <c r="C19" s="145"/>
      <c r="D19" s="109"/>
      <c r="E19" s="19" t="s">
        <v>630</v>
      </c>
      <c r="F19" s="15" t="s">
        <v>619</v>
      </c>
      <c r="G19" s="15"/>
      <c r="H19" s="19" t="s">
        <v>641</v>
      </c>
      <c r="I19" s="15">
        <v>5.9</v>
      </c>
      <c r="J19" s="109"/>
      <c r="K19" s="15"/>
      <c r="L19" s="130"/>
      <c r="M19" s="136"/>
    </row>
    <row r="20" spans="1:13" x14ac:dyDescent="0.25">
      <c r="A20" s="100"/>
      <c r="B20" s="109"/>
      <c r="C20" s="145"/>
      <c r="D20" s="109"/>
      <c r="E20" s="19" t="s">
        <v>630</v>
      </c>
      <c r="F20" s="15" t="s">
        <v>34</v>
      </c>
      <c r="G20" s="15"/>
      <c r="H20" s="19" t="s">
        <v>642</v>
      </c>
      <c r="I20" s="15">
        <v>9.1</v>
      </c>
      <c r="J20" s="109"/>
      <c r="K20" s="15"/>
      <c r="L20" s="130"/>
      <c r="M20" s="136"/>
    </row>
    <row r="21" spans="1:13" x14ac:dyDescent="0.25">
      <c r="A21" s="100"/>
      <c r="B21" s="109"/>
      <c r="C21" s="145"/>
      <c r="D21" s="109"/>
      <c r="E21" s="19" t="s">
        <v>630</v>
      </c>
      <c r="F21" s="15" t="s">
        <v>620</v>
      </c>
      <c r="G21" s="15"/>
      <c r="H21" s="19" t="s">
        <v>643</v>
      </c>
      <c r="I21" s="15">
        <v>2.2000000000000002</v>
      </c>
      <c r="J21" s="109"/>
      <c r="K21" s="15"/>
      <c r="L21" s="130"/>
      <c r="M21" s="136"/>
    </row>
    <row r="22" spans="1:13" x14ac:dyDescent="0.25">
      <c r="A22" s="100"/>
      <c r="B22" s="109"/>
      <c r="C22" s="145"/>
      <c r="D22" s="109"/>
      <c r="E22" s="19" t="s">
        <v>630</v>
      </c>
      <c r="F22" s="15" t="s">
        <v>621</v>
      </c>
      <c r="G22" s="15"/>
      <c r="H22" s="19" t="s">
        <v>644</v>
      </c>
      <c r="I22" s="15">
        <v>4.0999999999999996</v>
      </c>
      <c r="J22" s="109"/>
      <c r="K22" s="15"/>
      <c r="L22" s="130"/>
      <c r="M22" s="136"/>
    </row>
    <row r="23" spans="1:13" x14ac:dyDescent="0.25">
      <c r="A23" s="100"/>
      <c r="B23" s="109"/>
      <c r="C23" s="145"/>
      <c r="D23" s="109"/>
      <c r="E23" s="19" t="s">
        <v>630</v>
      </c>
      <c r="F23" s="15" t="s">
        <v>622</v>
      </c>
      <c r="G23" s="15"/>
      <c r="H23" s="19" t="s">
        <v>645</v>
      </c>
      <c r="I23" s="15">
        <v>8.5</v>
      </c>
      <c r="J23" s="109"/>
      <c r="K23" s="15"/>
      <c r="L23" s="130"/>
      <c r="M23" s="136"/>
    </row>
    <row r="24" spans="1:13" x14ac:dyDescent="0.25">
      <c r="A24" s="100"/>
      <c r="B24" s="109"/>
      <c r="C24" s="145"/>
      <c r="D24" s="109"/>
      <c r="E24" s="19" t="s">
        <v>630</v>
      </c>
      <c r="F24" s="15" t="s">
        <v>36</v>
      </c>
      <c r="G24" s="15"/>
      <c r="H24" s="19" t="s">
        <v>646</v>
      </c>
      <c r="I24" s="15">
        <v>13.8</v>
      </c>
      <c r="J24" s="109"/>
      <c r="K24" s="15"/>
      <c r="L24" s="130"/>
      <c r="M24" s="136"/>
    </row>
    <row r="25" spans="1:13" x14ac:dyDescent="0.25">
      <c r="A25" s="100"/>
      <c r="B25" s="109"/>
      <c r="C25" s="145"/>
      <c r="D25" s="109"/>
      <c r="E25" s="19" t="s">
        <v>630</v>
      </c>
      <c r="F25" s="15" t="s">
        <v>37</v>
      </c>
      <c r="G25" s="15"/>
      <c r="H25" s="19" t="s">
        <v>647</v>
      </c>
      <c r="I25" s="15">
        <v>30.3</v>
      </c>
      <c r="J25" s="109"/>
      <c r="K25" s="15"/>
      <c r="L25" s="130"/>
      <c r="M25" s="136"/>
    </row>
    <row r="26" spans="1:13" x14ac:dyDescent="0.25">
      <c r="A26" s="100"/>
      <c r="B26" s="109"/>
      <c r="C26" s="145"/>
      <c r="D26" s="109"/>
      <c r="E26" s="19" t="s">
        <v>630</v>
      </c>
      <c r="F26" s="15" t="s">
        <v>53</v>
      </c>
      <c r="G26" s="15"/>
      <c r="H26" s="19" t="s">
        <v>648</v>
      </c>
      <c r="I26" s="15">
        <v>12.1</v>
      </c>
      <c r="J26" s="109"/>
      <c r="K26" s="15"/>
      <c r="L26" s="130"/>
      <c r="M26" s="136"/>
    </row>
    <row r="27" spans="1:13" x14ac:dyDescent="0.25">
      <c r="A27" s="100"/>
      <c r="B27" s="109"/>
      <c r="C27" s="145"/>
      <c r="D27" s="109"/>
      <c r="E27" s="19" t="s">
        <v>630</v>
      </c>
      <c r="F27" s="15" t="s">
        <v>38</v>
      </c>
      <c r="G27" s="15"/>
      <c r="H27" s="19" t="s">
        <v>649</v>
      </c>
      <c r="I27" s="15">
        <v>240</v>
      </c>
      <c r="J27" s="109"/>
      <c r="K27" s="15"/>
      <c r="L27" s="130"/>
      <c r="M27" s="136"/>
    </row>
    <row r="28" spans="1:13" x14ac:dyDescent="0.25">
      <c r="A28" s="100"/>
      <c r="B28" s="109"/>
      <c r="C28" s="145"/>
      <c r="D28" s="109"/>
      <c r="E28" s="19" t="s">
        <v>630</v>
      </c>
      <c r="F28" s="15" t="s">
        <v>49</v>
      </c>
      <c r="G28" s="15"/>
      <c r="H28" s="19" t="s">
        <v>650</v>
      </c>
      <c r="I28" s="15">
        <v>21.9</v>
      </c>
      <c r="J28" s="109"/>
      <c r="K28" s="15"/>
      <c r="L28" s="130"/>
      <c r="M28" s="136"/>
    </row>
    <row r="29" spans="1:13" x14ac:dyDescent="0.25">
      <c r="A29" s="100"/>
      <c r="B29" s="109"/>
      <c r="C29" s="145"/>
      <c r="D29" s="109"/>
      <c r="E29" s="19" t="s">
        <v>630</v>
      </c>
      <c r="F29" s="15" t="s">
        <v>623</v>
      </c>
      <c r="G29" s="15"/>
      <c r="H29" s="19" t="s">
        <v>651</v>
      </c>
      <c r="I29" s="15">
        <v>8.6999999999999993</v>
      </c>
      <c r="J29" s="109"/>
      <c r="K29" s="15"/>
      <c r="L29" s="130"/>
      <c r="M29" s="136"/>
    </row>
    <row r="30" spans="1:13" x14ac:dyDescent="0.25">
      <c r="A30" s="100"/>
      <c r="B30" s="109"/>
      <c r="C30" s="145"/>
      <c r="D30" s="109"/>
      <c r="E30" s="19" t="s">
        <v>630</v>
      </c>
      <c r="F30" s="15" t="s">
        <v>58</v>
      </c>
      <c r="G30" s="15"/>
      <c r="H30" s="19" t="s">
        <v>652</v>
      </c>
      <c r="I30" s="15">
        <v>6.5</v>
      </c>
      <c r="J30" s="109"/>
      <c r="K30" s="15"/>
      <c r="L30" s="130"/>
      <c r="M30" s="136"/>
    </row>
    <row r="31" spans="1:13" x14ac:dyDescent="0.25">
      <c r="A31" s="100"/>
      <c r="B31" s="109"/>
      <c r="C31" s="145"/>
      <c r="D31" s="109"/>
      <c r="E31" s="19" t="s">
        <v>630</v>
      </c>
      <c r="F31" s="15" t="s">
        <v>50</v>
      </c>
      <c r="G31" s="15"/>
      <c r="H31" s="19" t="s">
        <v>653</v>
      </c>
      <c r="I31" s="15">
        <v>14</v>
      </c>
      <c r="J31" s="109"/>
      <c r="K31" s="15"/>
      <c r="L31" s="130"/>
      <c r="M31" s="136"/>
    </row>
    <row r="32" spans="1:13" x14ac:dyDescent="0.25">
      <c r="A32" s="100"/>
      <c r="B32" s="109"/>
      <c r="C32" s="145"/>
      <c r="D32" s="109"/>
      <c r="E32" s="19" t="s">
        <v>630</v>
      </c>
      <c r="F32" s="15" t="s">
        <v>39</v>
      </c>
      <c r="G32" s="15"/>
      <c r="H32" s="19" t="s">
        <v>654</v>
      </c>
      <c r="I32" s="15">
        <v>18.8</v>
      </c>
      <c r="J32" s="109"/>
      <c r="K32" s="15"/>
      <c r="L32" s="130"/>
      <c r="M32" s="136"/>
    </row>
    <row r="33" spans="1:13" x14ac:dyDescent="0.25">
      <c r="A33" s="100"/>
      <c r="B33" s="109"/>
      <c r="C33" s="145"/>
      <c r="D33" s="109"/>
      <c r="E33" s="19" t="s">
        <v>630</v>
      </c>
      <c r="F33" s="15" t="s">
        <v>624</v>
      </c>
      <c r="G33" s="15"/>
      <c r="H33" s="19" t="s">
        <v>655</v>
      </c>
      <c r="I33" s="15">
        <v>11.3</v>
      </c>
      <c r="J33" s="109"/>
      <c r="K33" s="15"/>
      <c r="L33" s="130"/>
      <c r="M33" s="136"/>
    </row>
    <row r="34" spans="1:13" x14ac:dyDescent="0.25">
      <c r="A34" s="100"/>
      <c r="B34" s="109"/>
      <c r="C34" s="145"/>
      <c r="D34" s="109"/>
      <c r="E34" s="19" t="s">
        <v>630</v>
      </c>
      <c r="F34" s="15" t="s">
        <v>625</v>
      </c>
      <c r="G34" s="15"/>
      <c r="H34" s="19" t="s">
        <v>656</v>
      </c>
      <c r="I34" s="15">
        <v>11.9</v>
      </c>
      <c r="J34" s="109"/>
      <c r="K34" s="15"/>
      <c r="L34" s="130"/>
      <c r="M34" s="136"/>
    </row>
    <row r="35" spans="1:13" x14ac:dyDescent="0.25">
      <c r="A35" s="100"/>
      <c r="B35" s="109"/>
      <c r="C35" s="145"/>
      <c r="D35" s="109"/>
      <c r="E35" s="19" t="s">
        <v>630</v>
      </c>
      <c r="F35" s="15" t="s">
        <v>626</v>
      </c>
      <c r="G35" s="15"/>
      <c r="H35" s="19" t="s">
        <v>657</v>
      </c>
      <c r="I35" s="15">
        <v>1.5</v>
      </c>
      <c r="J35" s="109"/>
      <c r="K35" s="15"/>
      <c r="L35" s="130"/>
      <c r="M35" s="136"/>
    </row>
    <row r="36" spans="1:13" x14ac:dyDescent="0.25">
      <c r="A36" s="100"/>
      <c r="B36" s="109"/>
      <c r="C36" s="145"/>
      <c r="D36" s="109"/>
      <c r="E36" s="19" t="s">
        <v>630</v>
      </c>
      <c r="F36" s="15" t="s">
        <v>627</v>
      </c>
      <c r="G36" s="15"/>
      <c r="H36" s="19" t="s">
        <v>658</v>
      </c>
      <c r="I36" s="15">
        <v>26.2</v>
      </c>
      <c r="J36" s="109"/>
      <c r="K36" s="15"/>
      <c r="L36" s="130"/>
      <c r="M36" s="136"/>
    </row>
    <row r="37" spans="1:13" x14ac:dyDescent="0.25">
      <c r="A37" s="100"/>
      <c r="B37" s="109"/>
      <c r="C37" s="145"/>
      <c r="D37" s="109"/>
      <c r="E37" s="19" t="s">
        <v>630</v>
      </c>
      <c r="F37" s="15" t="s">
        <v>44</v>
      </c>
      <c r="G37" s="15"/>
      <c r="H37" s="19" t="s">
        <v>659</v>
      </c>
      <c r="I37" s="15">
        <v>6.4</v>
      </c>
      <c r="J37" s="109"/>
      <c r="K37" s="15"/>
      <c r="L37" s="130"/>
      <c r="M37" s="136"/>
    </row>
    <row r="38" spans="1:13" x14ac:dyDescent="0.25">
      <c r="A38" s="100"/>
      <c r="B38" s="109"/>
      <c r="C38" s="145"/>
      <c r="D38" s="109"/>
      <c r="E38" s="19" t="s">
        <v>630</v>
      </c>
      <c r="F38" s="15" t="s">
        <v>40</v>
      </c>
      <c r="G38" s="15"/>
      <c r="H38" s="19" t="s">
        <v>660</v>
      </c>
      <c r="I38" s="15">
        <v>1.4</v>
      </c>
      <c r="J38" s="109"/>
      <c r="K38" s="15"/>
      <c r="L38" s="130"/>
      <c r="M38" s="136"/>
    </row>
    <row r="39" spans="1:13" ht="15.75" thickBot="1" x14ac:dyDescent="0.3">
      <c r="A39" s="100"/>
      <c r="B39" s="109"/>
      <c r="C39" s="146"/>
      <c r="D39" s="109"/>
      <c r="E39" s="20" t="s">
        <v>630</v>
      </c>
      <c r="F39" s="22" t="s">
        <v>628</v>
      </c>
      <c r="G39" s="22"/>
      <c r="H39" s="20" t="s">
        <v>661</v>
      </c>
      <c r="I39" s="22">
        <v>44</v>
      </c>
      <c r="J39" s="110"/>
      <c r="K39" s="22"/>
      <c r="L39" s="148"/>
      <c r="M39" s="137"/>
    </row>
    <row r="40" spans="1:13" x14ac:dyDescent="0.25">
      <c r="A40" s="100"/>
      <c r="B40" s="109"/>
      <c r="C40" s="147" t="s">
        <v>64</v>
      </c>
      <c r="D40" s="109"/>
      <c r="E40" s="18" t="s">
        <v>606</v>
      </c>
      <c r="F40" s="13" t="s">
        <v>46</v>
      </c>
      <c r="G40" s="13"/>
      <c r="H40" s="18" t="s">
        <v>662</v>
      </c>
      <c r="I40" s="13">
        <v>18.8</v>
      </c>
      <c r="J40" s="108">
        <v>1497</v>
      </c>
      <c r="K40" s="13"/>
      <c r="L40" s="149">
        <v>1500</v>
      </c>
      <c r="M40" s="138" t="s">
        <v>438</v>
      </c>
    </row>
    <row r="41" spans="1:13" x14ac:dyDescent="0.25">
      <c r="A41" s="100"/>
      <c r="B41" s="109"/>
      <c r="C41" s="147"/>
      <c r="D41" s="109"/>
      <c r="E41" s="19" t="s">
        <v>606</v>
      </c>
      <c r="F41" s="15" t="s">
        <v>20</v>
      </c>
      <c r="G41" s="15"/>
      <c r="H41" s="19" t="s">
        <v>663</v>
      </c>
      <c r="I41" s="15">
        <v>63.3</v>
      </c>
      <c r="J41" s="109"/>
      <c r="K41" s="15"/>
      <c r="L41" s="130"/>
      <c r="M41" s="136"/>
    </row>
    <row r="42" spans="1:13" x14ac:dyDescent="0.25">
      <c r="A42" s="100"/>
      <c r="B42" s="109"/>
      <c r="C42" s="147"/>
      <c r="D42" s="109"/>
      <c r="E42" s="19" t="s">
        <v>606</v>
      </c>
      <c r="F42" s="15" t="s">
        <v>18</v>
      </c>
      <c r="G42" s="15"/>
      <c r="H42" s="19" t="s">
        <v>664</v>
      </c>
      <c r="I42" s="15">
        <v>73.900000000000006</v>
      </c>
      <c r="J42" s="109"/>
      <c r="K42" s="15"/>
      <c r="L42" s="130"/>
      <c r="M42" s="136"/>
    </row>
    <row r="43" spans="1:13" x14ac:dyDescent="0.25">
      <c r="A43" s="100"/>
      <c r="B43" s="109"/>
      <c r="C43" s="147"/>
      <c r="D43" s="109"/>
      <c r="E43" s="19" t="s">
        <v>606</v>
      </c>
      <c r="F43" s="15" t="s">
        <v>21</v>
      </c>
      <c r="G43" s="15"/>
      <c r="H43" s="19" t="s">
        <v>665</v>
      </c>
      <c r="I43" s="15">
        <v>152.5</v>
      </c>
      <c r="J43" s="109"/>
      <c r="K43" s="15"/>
      <c r="L43" s="130"/>
      <c r="M43" s="136"/>
    </row>
    <row r="44" spans="1:13" x14ac:dyDescent="0.25">
      <c r="A44" s="100"/>
      <c r="B44" s="109"/>
      <c r="C44" s="147"/>
      <c r="D44" s="109"/>
      <c r="E44" s="19" t="s">
        <v>606</v>
      </c>
      <c r="F44" s="15" t="s">
        <v>22</v>
      </c>
      <c r="G44" s="15"/>
      <c r="H44" s="19" t="s">
        <v>667</v>
      </c>
      <c r="I44" s="15">
        <v>52.5</v>
      </c>
      <c r="J44" s="109"/>
      <c r="K44" s="15"/>
      <c r="L44" s="130"/>
      <c r="M44" s="136"/>
    </row>
    <row r="45" spans="1:13" x14ac:dyDescent="0.25">
      <c r="A45" s="100"/>
      <c r="B45" s="109"/>
      <c r="C45" s="147"/>
      <c r="D45" s="109"/>
      <c r="E45" s="19" t="s">
        <v>606</v>
      </c>
      <c r="F45" s="15" t="s">
        <v>23</v>
      </c>
      <c r="G45" s="15"/>
      <c r="H45" s="19" t="s">
        <v>666</v>
      </c>
      <c r="I45" s="15">
        <v>63.3</v>
      </c>
      <c r="J45" s="109"/>
      <c r="K45" s="15"/>
      <c r="L45" s="130"/>
      <c r="M45" s="136"/>
    </row>
    <row r="46" spans="1:13" x14ac:dyDescent="0.25">
      <c r="A46" s="100"/>
      <c r="B46" s="109"/>
      <c r="C46" s="147"/>
      <c r="D46" s="109"/>
      <c r="E46" s="19" t="s">
        <v>630</v>
      </c>
      <c r="F46" s="15" t="s">
        <v>345</v>
      </c>
      <c r="G46" s="15"/>
      <c r="H46" s="19" t="s">
        <v>668</v>
      </c>
      <c r="I46" s="15">
        <v>2.2000000000000002</v>
      </c>
      <c r="J46" s="109">
        <v>6499</v>
      </c>
      <c r="K46" s="15"/>
      <c r="L46" s="130">
        <v>6500</v>
      </c>
      <c r="M46" s="136" t="s">
        <v>438</v>
      </c>
    </row>
    <row r="47" spans="1:13" x14ac:dyDescent="0.25">
      <c r="A47" s="100"/>
      <c r="B47" s="109"/>
      <c r="C47" s="147"/>
      <c r="D47" s="109"/>
      <c r="E47" s="19" t="s">
        <v>630</v>
      </c>
      <c r="F47" s="15" t="s">
        <v>616</v>
      </c>
      <c r="G47" s="15"/>
      <c r="H47" s="19" t="s">
        <v>669</v>
      </c>
      <c r="I47" s="15">
        <v>7.5</v>
      </c>
      <c r="J47" s="109"/>
      <c r="K47" s="15"/>
      <c r="L47" s="130"/>
      <c r="M47" s="136"/>
    </row>
    <row r="48" spans="1:13" x14ac:dyDescent="0.25">
      <c r="A48" s="100"/>
      <c r="B48" s="109"/>
      <c r="C48" s="147"/>
      <c r="D48" s="109"/>
      <c r="E48" s="19" t="s">
        <v>630</v>
      </c>
      <c r="F48" s="15" t="s">
        <v>617</v>
      </c>
      <c r="G48" s="15"/>
      <c r="H48" s="19" t="s">
        <v>670</v>
      </c>
      <c r="I48" s="15">
        <v>3.6</v>
      </c>
      <c r="J48" s="109"/>
      <c r="K48" s="15"/>
      <c r="L48" s="130"/>
      <c r="M48" s="136"/>
    </row>
    <row r="49" spans="1:13" x14ac:dyDescent="0.25">
      <c r="A49" s="100"/>
      <c r="B49" s="109"/>
      <c r="C49" s="147"/>
      <c r="D49" s="109"/>
      <c r="E49" s="19" t="s">
        <v>630</v>
      </c>
      <c r="F49" s="15" t="s">
        <v>16</v>
      </c>
      <c r="G49" s="15"/>
      <c r="H49" s="19" t="s">
        <v>671</v>
      </c>
      <c r="I49" s="15">
        <v>20.2</v>
      </c>
      <c r="J49" s="109"/>
      <c r="K49" s="15"/>
      <c r="L49" s="130"/>
      <c r="M49" s="136"/>
    </row>
    <row r="50" spans="1:13" x14ac:dyDescent="0.25">
      <c r="A50" s="100"/>
      <c r="B50" s="109"/>
      <c r="C50" s="147"/>
      <c r="D50" s="109"/>
      <c r="E50" s="19" t="s">
        <v>630</v>
      </c>
      <c r="F50" s="15" t="s">
        <v>33</v>
      </c>
      <c r="G50" s="15"/>
      <c r="H50" s="19" t="s">
        <v>672</v>
      </c>
      <c r="I50" s="15">
        <v>70.7</v>
      </c>
      <c r="J50" s="109"/>
      <c r="K50" s="15"/>
      <c r="L50" s="130"/>
      <c r="M50" s="136"/>
    </row>
    <row r="51" spans="1:13" x14ac:dyDescent="0.25">
      <c r="A51" s="100"/>
      <c r="B51" s="109"/>
      <c r="C51" s="147"/>
      <c r="D51" s="109"/>
      <c r="E51" s="19" t="s">
        <v>630</v>
      </c>
      <c r="F51" s="15" t="s">
        <v>34</v>
      </c>
      <c r="G51" s="15"/>
      <c r="H51" s="19" t="s">
        <v>673</v>
      </c>
      <c r="I51" s="15">
        <v>2.2000000000000002</v>
      </c>
      <c r="J51" s="109"/>
      <c r="K51" s="15"/>
      <c r="L51" s="130"/>
      <c r="M51" s="136"/>
    </row>
    <row r="52" spans="1:13" x14ac:dyDescent="0.25">
      <c r="A52" s="100"/>
      <c r="B52" s="109"/>
      <c r="C52" s="147"/>
      <c r="D52" s="109"/>
      <c r="E52" s="19" t="s">
        <v>630</v>
      </c>
      <c r="F52" s="15" t="s">
        <v>622</v>
      </c>
      <c r="G52" s="15"/>
      <c r="H52" s="19" t="s">
        <v>674</v>
      </c>
      <c r="I52" s="15">
        <v>15.7</v>
      </c>
      <c r="J52" s="109"/>
      <c r="K52" s="15"/>
      <c r="L52" s="130"/>
      <c r="M52" s="136"/>
    </row>
    <row r="53" spans="1:13" x14ac:dyDescent="0.25">
      <c r="A53" s="100"/>
      <c r="B53" s="109"/>
      <c r="C53" s="147"/>
      <c r="D53" s="109"/>
      <c r="E53" s="19" t="s">
        <v>630</v>
      </c>
      <c r="F53" s="15" t="s">
        <v>675</v>
      </c>
      <c r="G53" s="15"/>
      <c r="H53" s="19" t="s">
        <v>676</v>
      </c>
      <c r="I53" s="15">
        <v>3.4</v>
      </c>
      <c r="J53" s="109"/>
      <c r="K53" s="15"/>
      <c r="L53" s="130"/>
      <c r="M53" s="136"/>
    </row>
    <row r="54" spans="1:13" x14ac:dyDescent="0.25">
      <c r="A54" s="100"/>
      <c r="B54" s="109"/>
      <c r="C54" s="147"/>
      <c r="D54" s="109"/>
      <c r="E54" s="19" t="s">
        <v>630</v>
      </c>
      <c r="F54" s="15" t="s">
        <v>37</v>
      </c>
      <c r="G54" s="15"/>
      <c r="H54" s="19" t="s">
        <v>677</v>
      </c>
      <c r="I54" s="15">
        <v>49.6</v>
      </c>
      <c r="J54" s="109"/>
      <c r="K54" s="15"/>
      <c r="L54" s="130"/>
      <c r="M54" s="136"/>
    </row>
    <row r="55" spans="1:13" x14ac:dyDescent="0.25">
      <c r="A55" s="100"/>
      <c r="B55" s="109"/>
      <c r="C55" s="147"/>
      <c r="D55" s="109"/>
      <c r="E55" s="19" t="s">
        <v>630</v>
      </c>
      <c r="F55" s="15" t="s">
        <v>53</v>
      </c>
      <c r="G55" s="15"/>
      <c r="H55" s="19" t="s">
        <v>678</v>
      </c>
      <c r="I55" s="15">
        <v>9.1</v>
      </c>
      <c r="J55" s="109"/>
      <c r="K55" s="15"/>
      <c r="L55" s="130"/>
      <c r="M55" s="136"/>
    </row>
    <row r="56" spans="1:13" x14ac:dyDescent="0.25">
      <c r="A56" s="100"/>
      <c r="B56" s="109"/>
      <c r="C56" s="147"/>
      <c r="D56" s="109"/>
      <c r="E56" s="19" t="s">
        <v>630</v>
      </c>
      <c r="F56" s="15" t="s">
        <v>38</v>
      </c>
      <c r="G56" s="15"/>
      <c r="H56" s="19" t="s">
        <v>679</v>
      </c>
      <c r="I56" s="15">
        <v>36.200000000000003</v>
      </c>
      <c r="J56" s="109"/>
      <c r="K56" s="15"/>
      <c r="L56" s="130"/>
      <c r="M56" s="136"/>
    </row>
    <row r="57" spans="1:13" x14ac:dyDescent="0.25">
      <c r="A57" s="100"/>
      <c r="B57" s="109"/>
      <c r="C57" s="147"/>
      <c r="D57" s="109"/>
      <c r="E57" s="19" t="s">
        <v>630</v>
      </c>
      <c r="F57" s="15" t="s">
        <v>48</v>
      </c>
      <c r="G57" s="15"/>
      <c r="H57" s="19" t="s">
        <v>680</v>
      </c>
      <c r="I57" s="15">
        <v>20.6</v>
      </c>
      <c r="J57" s="109"/>
      <c r="K57" s="15"/>
      <c r="L57" s="130"/>
      <c r="M57" s="136"/>
    </row>
    <row r="58" spans="1:13" x14ac:dyDescent="0.25">
      <c r="A58" s="100"/>
      <c r="B58" s="109"/>
      <c r="C58" s="147"/>
      <c r="D58" s="109"/>
      <c r="E58" s="19" t="s">
        <v>630</v>
      </c>
      <c r="F58" s="15" t="s">
        <v>49</v>
      </c>
      <c r="G58" s="15"/>
      <c r="H58" s="19" t="s">
        <v>681</v>
      </c>
      <c r="I58" s="15">
        <v>5.7</v>
      </c>
      <c r="J58" s="109"/>
      <c r="K58" s="15"/>
      <c r="L58" s="130"/>
      <c r="M58" s="136"/>
    </row>
    <row r="59" spans="1:13" x14ac:dyDescent="0.25">
      <c r="A59" s="100"/>
      <c r="B59" s="109"/>
      <c r="C59" s="147"/>
      <c r="D59" s="109"/>
      <c r="E59" s="19" t="s">
        <v>630</v>
      </c>
      <c r="F59" s="15" t="s">
        <v>58</v>
      </c>
      <c r="G59" s="15"/>
      <c r="H59" s="19" t="s">
        <v>683</v>
      </c>
      <c r="I59" s="15">
        <v>42.4</v>
      </c>
      <c r="J59" s="109"/>
      <c r="K59" s="15"/>
      <c r="L59" s="130"/>
      <c r="M59" s="136"/>
    </row>
    <row r="60" spans="1:13" x14ac:dyDescent="0.25">
      <c r="A60" s="100"/>
      <c r="B60" s="109"/>
      <c r="C60" s="147"/>
      <c r="D60" s="109"/>
      <c r="E60" s="19" t="s">
        <v>630</v>
      </c>
      <c r="F60" s="15" t="s">
        <v>50</v>
      </c>
      <c r="G60" s="15"/>
      <c r="H60" s="19" t="s">
        <v>682</v>
      </c>
      <c r="I60" s="15">
        <v>9.3000000000000007</v>
      </c>
      <c r="J60" s="109"/>
      <c r="K60" s="15"/>
      <c r="L60" s="130"/>
      <c r="M60" s="136"/>
    </row>
    <row r="61" spans="1:13" x14ac:dyDescent="0.25">
      <c r="A61" s="100"/>
      <c r="B61" s="109"/>
      <c r="C61" s="147"/>
      <c r="D61" s="109"/>
      <c r="E61" s="19" t="s">
        <v>630</v>
      </c>
      <c r="F61" s="15" t="s">
        <v>39</v>
      </c>
      <c r="G61" s="15"/>
      <c r="H61" s="19" t="s">
        <v>685</v>
      </c>
      <c r="I61" s="15">
        <v>8.9</v>
      </c>
      <c r="J61" s="109"/>
      <c r="K61" s="15"/>
      <c r="L61" s="130"/>
      <c r="M61" s="136"/>
    </row>
    <row r="62" spans="1:13" x14ac:dyDescent="0.25">
      <c r="A62" s="100"/>
      <c r="B62" s="109"/>
      <c r="C62" s="147"/>
      <c r="D62" s="109"/>
      <c r="E62" s="19" t="s">
        <v>630</v>
      </c>
      <c r="F62" s="15" t="s">
        <v>625</v>
      </c>
      <c r="G62" s="15"/>
      <c r="H62" s="19" t="s">
        <v>686</v>
      </c>
      <c r="I62" s="15">
        <v>7.6</v>
      </c>
      <c r="J62" s="109"/>
      <c r="K62" s="15"/>
      <c r="L62" s="130"/>
      <c r="M62" s="136"/>
    </row>
    <row r="63" spans="1:13" x14ac:dyDescent="0.25">
      <c r="A63" s="100"/>
      <c r="B63" s="109"/>
      <c r="C63" s="147"/>
      <c r="D63" s="109"/>
      <c r="E63" s="19" t="s">
        <v>630</v>
      </c>
      <c r="F63" s="15" t="s">
        <v>684</v>
      </c>
      <c r="G63" s="15"/>
      <c r="H63" s="19" t="s">
        <v>687</v>
      </c>
      <c r="I63" s="15">
        <v>1.7</v>
      </c>
      <c r="J63" s="109"/>
      <c r="K63" s="15"/>
      <c r="L63" s="130"/>
      <c r="M63" s="136"/>
    </row>
    <row r="64" spans="1:13" x14ac:dyDescent="0.25">
      <c r="A64" s="100"/>
      <c r="B64" s="109"/>
      <c r="C64" s="147"/>
      <c r="D64" s="109"/>
      <c r="E64" s="19" t="s">
        <v>630</v>
      </c>
      <c r="F64" s="15" t="s">
        <v>688</v>
      </c>
      <c r="G64" s="15"/>
      <c r="H64" s="19" t="s">
        <v>689</v>
      </c>
      <c r="I64" s="15">
        <v>4.2</v>
      </c>
      <c r="J64" s="109"/>
      <c r="K64" s="15"/>
      <c r="L64" s="130"/>
      <c r="M64" s="136"/>
    </row>
    <row r="65" spans="1:13" x14ac:dyDescent="0.25">
      <c r="A65" s="100"/>
      <c r="B65" s="109"/>
      <c r="C65" s="147"/>
      <c r="D65" s="109"/>
      <c r="E65" s="19" t="s">
        <v>630</v>
      </c>
      <c r="F65" s="15" t="s">
        <v>690</v>
      </c>
      <c r="G65" s="15"/>
      <c r="H65" s="19" t="s">
        <v>691</v>
      </c>
      <c r="I65" s="15">
        <v>11</v>
      </c>
      <c r="J65" s="109"/>
      <c r="K65" s="15"/>
      <c r="L65" s="130"/>
      <c r="M65" s="136"/>
    </row>
    <row r="66" spans="1:13" x14ac:dyDescent="0.25">
      <c r="A66" s="100"/>
      <c r="B66" s="109"/>
      <c r="C66" s="147"/>
      <c r="D66" s="109"/>
      <c r="E66" s="19" t="s">
        <v>630</v>
      </c>
      <c r="F66" s="15" t="s">
        <v>52</v>
      </c>
      <c r="G66" s="15"/>
      <c r="H66" s="19" t="s">
        <v>692</v>
      </c>
      <c r="I66" s="15">
        <v>24.1</v>
      </c>
      <c r="J66" s="109"/>
      <c r="K66" s="15"/>
      <c r="L66" s="130"/>
      <c r="M66" s="136"/>
    </row>
    <row r="67" spans="1:13" x14ac:dyDescent="0.25">
      <c r="A67" s="100"/>
      <c r="B67" s="109"/>
      <c r="C67" s="147"/>
      <c r="D67" s="109"/>
      <c r="E67" s="19" t="s">
        <v>630</v>
      </c>
      <c r="F67" s="15" t="s">
        <v>51</v>
      </c>
      <c r="G67" s="15"/>
      <c r="H67" s="19" t="s">
        <v>693</v>
      </c>
      <c r="I67" s="15">
        <v>26</v>
      </c>
      <c r="J67" s="109"/>
      <c r="K67" s="15"/>
      <c r="L67" s="130"/>
      <c r="M67" s="136"/>
    </row>
    <row r="68" spans="1:13" x14ac:dyDescent="0.25">
      <c r="A68" s="100"/>
      <c r="B68" s="109"/>
      <c r="C68" s="147"/>
      <c r="D68" s="109"/>
      <c r="E68" s="19" t="s">
        <v>630</v>
      </c>
      <c r="F68" s="15" t="s">
        <v>44</v>
      </c>
      <c r="G68" s="15"/>
      <c r="H68" s="19" t="s">
        <v>694</v>
      </c>
      <c r="I68" s="15">
        <v>1.2</v>
      </c>
      <c r="J68" s="109"/>
      <c r="K68" s="15"/>
      <c r="L68" s="130"/>
      <c r="M68" s="136"/>
    </row>
    <row r="69" spans="1:13" ht="15.75" thickBot="1" x14ac:dyDescent="0.3">
      <c r="A69" s="100"/>
      <c r="B69" s="109"/>
      <c r="C69" s="147"/>
      <c r="D69" s="109"/>
      <c r="E69" s="20" t="s">
        <v>630</v>
      </c>
      <c r="F69" s="22" t="s">
        <v>40</v>
      </c>
      <c r="G69" s="22"/>
      <c r="H69" s="20" t="s">
        <v>695</v>
      </c>
      <c r="I69" s="22">
        <v>3.8</v>
      </c>
      <c r="J69" s="110"/>
      <c r="K69" s="22"/>
      <c r="L69" s="148"/>
      <c r="M69" s="137"/>
    </row>
    <row r="70" spans="1:13" x14ac:dyDescent="0.25">
      <c r="A70" s="100"/>
      <c r="B70" s="109"/>
      <c r="C70" s="108" t="s">
        <v>65</v>
      </c>
      <c r="D70" s="109"/>
      <c r="E70" s="18" t="s">
        <v>606</v>
      </c>
      <c r="F70" s="13" t="s">
        <v>46</v>
      </c>
      <c r="G70" s="13"/>
      <c r="H70" s="18" t="s">
        <v>697</v>
      </c>
      <c r="I70" s="13">
        <v>8.6</v>
      </c>
      <c r="J70" s="108">
        <v>1600</v>
      </c>
      <c r="K70" s="13"/>
      <c r="L70" s="149">
        <v>1600</v>
      </c>
      <c r="M70" s="138" t="s">
        <v>438</v>
      </c>
    </row>
    <row r="71" spans="1:13" x14ac:dyDescent="0.25">
      <c r="A71" s="100"/>
      <c r="B71" s="109"/>
      <c r="C71" s="109"/>
      <c r="D71" s="109"/>
      <c r="E71" s="19" t="s">
        <v>606</v>
      </c>
      <c r="F71" s="15" t="s">
        <v>20</v>
      </c>
      <c r="G71" s="15"/>
      <c r="H71" s="19" t="s">
        <v>698</v>
      </c>
      <c r="I71" s="15">
        <v>198.4</v>
      </c>
      <c r="J71" s="109"/>
      <c r="K71" s="15"/>
      <c r="L71" s="130"/>
      <c r="M71" s="136"/>
    </row>
    <row r="72" spans="1:13" x14ac:dyDescent="0.25">
      <c r="A72" s="100"/>
      <c r="B72" s="109"/>
      <c r="C72" s="109"/>
      <c r="D72" s="109"/>
      <c r="E72" s="19" t="s">
        <v>606</v>
      </c>
      <c r="F72" s="15" t="s">
        <v>18</v>
      </c>
      <c r="G72" s="15"/>
      <c r="H72" s="19" t="s">
        <v>699</v>
      </c>
      <c r="I72" s="15">
        <v>80.900000000000006</v>
      </c>
      <c r="J72" s="109"/>
      <c r="K72" s="15"/>
      <c r="L72" s="130"/>
      <c r="M72" s="136"/>
    </row>
    <row r="73" spans="1:13" x14ac:dyDescent="0.25">
      <c r="A73" s="100"/>
      <c r="B73" s="109"/>
      <c r="C73" s="109"/>
      <c r="D73" s="109"/>
      <c r="E73" s="19" t="s">
        <v>606</v>
      </c>
      <c r="F73" s="15" t="s">
        <v>21</v>
      </c>
      <c r="G73" s="15"/>
      <c r="H73" s="19" t="s">
        <v>700</v>
      </c>
      <c r="I73" s="15">
        <v>126.2</v>
      </c>
      <c r="J73" s="109"/>
      <c r="K73" s="15"/>
      <c r="L73" s="130"/>
      <c r="M73" s="136"/>
    </row>
    <row r="74" spans="1:13" x14ac:dyDescent="0.25">
      <c r="A74" s="100"/>
      <c r="B74" s="109"/>
      <c r="C74" s="109"/>
      <c r="D74" s="109"/>
      <c r="E74" s="19" t="s">
        <v>606</v>
      </c>
      <c r="F74" s="15" t="s">
        <v>22</v>
      </c>
      <c r="G74" s="15"/>
      <c r="H74" s="19" t="s">
        <v>701</v>
      </c>
      <c r="I74" s="15">
        <v>26.1</v>
      </c>
      <c r="J74" s="109"/>
      <c r="K74" s="15"/>
      <c r="L74" s="130"/>
      <c r="M74" s="136"/>
    </row>
    <row r="75" spans="1:13" x14ac:dyDescent="0.25">
      <c r="A75" s="100"/>
      <c r="B75" s="109"/>
      <c r="C75" s="109"/>
      <c r="D75" s="109"/>
      <c r="E75" s="19" t="s">
        <v>606</v>
      </c>
      <c r="F75" s="15" t="s">
        <v>23</v>
      </c>
      <c r="G75" s="15"/>
      <c r="H75" s="19" t="s">
        <v>702</v>
      </c>
      <c r="I75" s="15">
        <v>31</v>
      </c>
      <c r="J75" s="109"/>
      <c r="K75" s="15"/>
      <c r="L75" s="130"/>
      <c r="M75" s="136"/>
    </row>
    <row r="76" spans="1:13" x14ac:dyDescent="0.25">
      <c r="A76" s="100"/>
      <c r="B76" s="109"/>
      <c r="C76" s="109"/>
      <c r="D76" s="109"/>
      <c r="E76" s="19" t="s">
        <v>606</v>
      </c>
      <c r="F76" s="15" t="s">
        <v>696</v>
      </c>
      <c r="G76" s="15"/>
      <c r="H76" s="19" t="s">
        <v>703</v>
      </c>
      <c r="I76" s="15">
        <v>26.1</v>
      </c>
      <c r="J76" s="109"/>
      <c r="K76" s="15"/>
      <c r="L76" s="130"/>
      <c r="M76" s="136"/>
    </row>
    <row r="77" spans="1:13" x14ac:dyDescent="0.25">
      <c r="A77" s="100"/>
      <c r="B77" s="109"/>
      <c r="C77" s="109"/>
      <c r="D77" s="109"/>
      <c r="E77" s="19" t="s">
        <v>630</v>
      </c>
      <c r="F77" s="15" t="s">
        <v>345</v>
      </c>
      <c r="G77" s="15"/>
      <c r="H77" s="19" t="s">
        <v>704</v>
      </c>
      <c r="I77" s="15">
        <v>4.3</v>
      </c>
      <c r="J77" s="109">
        <v>2841</v>
      </c>
      <c r="K77" s="15"/>
      <c r="L77" s="130">
        <v>2850</v>
      </c>
      <c r="M77" s="136" t="s">
        <v>438</v>
      </c>
    </row>
    <row r="78" spans="1:13" x14ac:dyDescent="0.25">
      <c r="A78" s="100"/>
      <c r="B78" s="109"/>
      <c r="C78" s="109"/>
      <c r="D78" s="109"/>
      <c r="E78" s="19" t="s">
        <v>630</v>
      </c>
      <c r="F78" s="15" t="s">
        <v>616</v>
      </c>
      <c r="G78" s="15"/>
      <c r="H78" s="19" t="s">
        <v>705</v>
      </c>
      <c r="I78" s="15">
        <v>3.7</v>
      </c>
      <c r="J78" s="109"/>
      <c r="K78" s="15"/>
      <c r="L78" s="130"/>
      <c r="M78" s="136"/>
    </row>
    <row r="79" spans="1:13" x14ac:dyDescent="0.25">
      <c r="A79" s="100"/>
      <c r="B79" s="109"/>
      <c r="C79" s="109"/>
      <c r="D79" s="109"/>
      <c r="E79" s="19" t="s">
        <v>630</v>
      </c>
      <c r="F79" s="15" t="s">
        <v>16</v>
      </c>
      <c r="G79" s="15"/>
      <c r="H79" s="19" t="s">
        <v>706</v>
      </c>
      <c r="I79" s="15">
        <v>11.8</v>
      </c>
      <c r="J79" s="109"/>
      <c r="K79" s="15"/>
      <c r="L79" s="130"/>
      <c r="M79" s="136"/>
    </row>
    <row r="80" spans="1:13" x14ac:dyDescent="0.25">
      <c r="A80" s="100"/>
      <c r="B80" s="109"/>
      <c r="C80" s="109"/>
      <c r="D80" s="109"/>
      <c r="E80" s="19" t="s">
        <v>630</v>
      </c>
      <c r="F80" s="15" t="s">
        <v>33</v>
      </c>
      <c r="G80" s="15"/>
      <c r="H80" s="19" t="s">
        <v>707</v>
      </c>
      <c r="I80" s="15">
        <v>17</v>
      </c>
      <c r="J80" s="109"/>
      <c r="K80" s="15"/>
      <c r="L80" s="130"/>
      <c r="M80" s="136"/>
    </row>
    <row r="81" spans="1:13" x14ac:dyDescent="0.25">
      <c r="A81" s="100"/>
      <c r="B81" s="109"/>
      <c r="C81" s="109"/>
      <c r="D81" s="109"/>
      <c r="E81" s="19" t="s">
        <v>630</v>
      </c>
      <c r="F81" s="15" t="s">
        <v>618</v>
      </c>
      <c r="G81" s="15"/>
      <c r="H81" s="19" t="s">
        <v>708</v>
      </c>
      <c r="I81" s="15">
        <v>4.0999999999999996</v>
      </c>
      <c r="J81" s="109"/>
      <c r="K81" s="15"/>
      <c r="L81" s="130"/>
      <c r="M81" s="136"/>
    </row>
    <row r="82" spans="1:13" x14ac:dyDescent="0.25">
      <c r="A82" s="100"/>
      <c r="B82" s="109"/>
      <c r="C82" s="109"/>
      <c r="D82" s="109"/>
      <c r="E82" s="19" t="s">
        <v>630</v>
      </c>
      <c r="F82" s="15" t="s">
        <v>34</v>
      </c>
      <c r="G82" s="15"/>
      <c r="H82" s="19" t="s">
        <v>709</v>
      </c>
      <c r="I82" s="15">
        <v>1.9</v>
      </c>
      <c r="J82" s="109"/>
      <c r="K82" s="15"/>
      <c r="L82" s="130"/>
      <c r="M82" s="136"/>
    </row>
    <row r="83" spans="1:13" x14ac:dyDescent="0.25">
      <c r="A83" s="100"/>
      <c r="B83" s="109"/>
      <c r="C83" s="109"/>
      <c r="D83" s="109"/>
      <c r="E83" s="19" t="s">
        <v>630</v>
      </c>
      <c r="F83" s="15" t="s">
        <v>37</v>
      </c>
      <c r="G83" s="15"/>
      <c r="H83" s="19" t="s">
        <v>710</v>
      </c>
      <c r="I83" s="15">
        <v>17.5</v>
      </c>
      <c r="J83" s="109"/>
      <c r="K83" s="15"/>
      <c r="L83" s="130"/>
      <c r="M83" s="136"/>
    </row>
    <row r="84" spans="1:13" x14ac:dyDescent="0.25">
      <c r="A84" s="100"/>
      <c r="B84" s="109"/>
      <c r="C84" s="109"/>
      <c r="D84" s="109"/>
      <c r="E84" s="19" t="s">
        <v>630</v>
      </c>
      <c r="F84" s="15" t="s">
        <v>53</v>
      </c>
      <c r="G84" s="15"/>
      <c r="H84" s="19" t="s">
        <v>711</v>
      </c>
      <c r="I84" s="15">
        <v>31</v>
      </c>
      <c r="J84" s="109"/>
      <c r="K84" s="15"/>
      <c r="L84" s="130"/>
      <c r="M84" s="136"/>
    </row>
    <row r="85" spans="1:13" x14ac:dyDescent="0.25">
      <c r="A85" s="100"/>
      <c r="B85" s="109"/>
      <c r="C85" s="109"/>
      <c r="D85" s="109"/>
      <c r="E85" s="19" t="s">
        <v>630</v>
      </c>
      <c r="F85" s="15" t="s">
        <v>38</v>
      </c>
      <c r="G85" s="15"/>
      <c r="H85" s="19" t="s">
        <v>712</v>
      </c>
      <c r="I85" s="15">
        <v>33.4</v>
      </c>
      <c r="J85" s="109"/>
      <c r="K85" s="15"/>
      <c r="L85" s="130"/>
      <c r="M85" s="136"/>
    </row>
    <row r="86" spans="1:13" x14ac:dyDescent="0.25">
      <c r="A86" s="100"/>
      <c r="B86" s="109"/>
      <c r="C86" s="109"/>
      <c r="D86" s="109"/>
      <c r="E86" s="19" t="s">
        <v>630</v>
      </c>
      <c r="F86" s="15" t="s">
        <v>49</v>
      </c>
      <c r="G86" s="15"/>
      <c r="H86" s="19" t="s">
        <v>713</v>
      </c>
      <c r="I86" s="15">
        <v>18.899999999999999</v>
      </c>
      <c r="J86" s="109"/>
      <c r="K86" s="15"/>
      <c r="L86" s="130"/>
      <c r="M86" s="136"/>
    </row>
    <row r="87" spans="1:13" x14ac:dyDescent="0.25">
      <c r="A87" s="100"/>
      <c r="B87" s="109"/>
      <c r="C87" s="109"/>
      <c r="D87" s="109"/>
      <c r="E87" s="19" t="s">
        <v>630</v>
      </c>
      <c r="F87" s="15" t="s">
        <v>625</v>
      </c>
      <c r="G87" s="15"/>
      <c r="H87" s="19" t="s">
        <v>714</v>
      </c>
      <c r="I87" s="15">
        <v>5.55</v>
      </c>
      <c r="J87" s="109"/>
      <c r="K87" s="15"/>
      <c r="L87" s="130"/>
      <c r="M87" s="136"/>
    </row>
    <row r="88" spans="1:13" x14ac:dyDescent="0.25">
      <c r="A88" s="100"/>
      <c r="B88" s="109"/>
      <c r="C88" s="109"/>
      <c r="D88" s="109"/>
      <c r="E88" s="19" t="s">
        <v>630</v>
      </c>
      <c r="F88" s="15" t="s">
        <v>684</v>
      </c>
      <c r="G88" s="15"/>
      <c r="H88" s="19" t="s">
        <v>715</v>
      </c>
      <c r="I88" s="15">
        <v>2.8</v>
      </c>
      <c r="J88" s="109"/>
      <c r="K88" s="15"/>
      <c r="L88" s="130"/>
      <c r="M88" s="136"/>
    </row>
    <row r="89" spans="1:13" ht="15.75" thickBot="1" x14ac:dyDescent="0.3">
      <c r="A89" s="100"/>
      <c r="B89" s="109"/>
      <c r="C89" s="110"/>
      <c r="D89" s="109"/>
      <c r="E89" s="20" t="s">
        <v>630</v>
      </c>
      <c r="F89" s="22" t="s">
        <v>44</v>
      </c>
      <c r="G89" s="22"/>
      <c r="H89" s="20" t="s">
        <v>716</v>
      </c>
      <c r="I89" s="22">
        <v>4.5</v>
      </c>
      <c r="J89" s="110"/>
      <c r="K89" s="22"/>
      <c r="L89" s="148"/>
      <c r="M89" s="137"/>
    </row>
    <row r="90" spans="1:13" x14ac:dyDescent="0.25">
      <c r="A90" s="100"/>
      <c r="B90" s="109"/>
      <c r="C90" s="109" t="s">
        <v>66</v>
      </c>
      <c r="D90" s="109"/>
      <c r="E90" s="18" t="s">
        <v>606</v>
      </c>
      <c r="F90" s="13" t="s">
        <v>46</v>
      </c>
      <c r="G90" s="13"/>
      <c r="H90" s="18" t="s">
        <v>717</v>
      </c>
      <c r="I90" s="13">
        <v>8.6</v>
      </c>
      <c r="J90" s="108">
        <v>1581</v>
      </c>
      <c r="K90" s="13"/>
      <c r="L90" s="149">
        <v>1600</v>
      </c>
      <c r="M90" s="138" t="s">
        <v>438</v>
      </c>
    </row>
    <row r="91" spans="1:13" x14ac:dyDescent="0.25">
      <c r="A91" s="100"/>
      <c r="B91" s="109"/>
      <c r="C91" s="109"/>
      <c r="D91" s="109"/>
      <c r="E91" s="19" t="s">
        <v>606</v>
      </c>
      <c r="F91" s="15" t="s">
        <v>20</v>
      </c>
      <c r="G91" s="15"/>
      <c r="H91" s="19" t="s">
        <v>718</v>
      </c>
      <c r="I91" s="76">
        <v>198.6</v>
      </c>
      <c r="J91" s="109"/>
      <c r="K91" s="58"/>
      <c r="L91" s="130"/>
      <c r="M91" s="136"/>
    </row>
    <row r="92" spans="1:13" x14ac:dyDescent="0.25">
      <c r="A92" s="100"/>
      <c r="B92" s="109"/>
      <c r="C92" s="109"/>
      <c r="D92" s="109"/>
      <c r="E92" s="19" t="s">
        <v>606</v>
      </c>
      <c r="F92" s="15" t="s">
        <v>18</v>
      </c>
      <c r="G92" s="15"/>
      <c r="H92" s="19" t="s">
        <v>719</v>
      </c>
      <c r="I92" s="76">
        <v>74.2</v>
      </c>
      <c r="J92" s="109"/>
      <c r="K92" s="58"/>
      <c r="L92" s="130"/>
      <c r="M92" s="136"/>
    </row>
    <row r="93" spans="1:13" x14ac:dyDescent="0.25">
      <c r="A93" s="100"/>
      <c r="B93" s="109"/>
      <c r="C93" s="109"/>
      <c r="D93" s="109"/>
      <c r="E93" s="19" t="s">
        <v>606</v>
      </c>
      <c r="F93" s="15" t="s">
        <v>21</v>
      </c>
      <c r="G93" s="15"/>
      <c r="H93" s="19" t="s">
        <v>720</v>
      </c>
      <c r="I93" s="76">
        <v>109.1</v>
      </c>
      <c r="J93" s="109"/>
      <c r="K93" s="58"/>
      <c r="L93" s="130"/>
      <c r="M93" s="136"/>
    </row>
    <row r="94" spans="1:13" x14ac:dyDescent="0.25">
      <c r="A94" s="100"/>
      <c r="B94" s="109"/>
      <c r="C94" s="109"/>
      <c r="D94" s="109"/>
      <c r="E94" s="19" t="s">
        <v>606</v>
      </c>
      <c r="F94" s="15" t="s">
        <v>22</v>
      </c>
      <c r="G94" s="15"/>
      <c r="H94" s="19" t="s">
        <v>721</v>
      </c>
      <c r="I94" s="76">
        <v>34.799999999999997</v>
      </c>
      <c r="J94" s="109"/>
      <c r="K94" s="58"/>
      <c r="L94" s="130"/>
      <c r="M94" s="136"/>
    </row>
    <row r="95" spans="1:13" x14ac:dyDescent="0.25">
      <c r="A95" s="100"/>
      <c r="B95" s="109"/>
      <c r="C95" s="109"/>
      <c r="D95" s="109"/>
      <c r="E95" s="19" t="s">
        <v>606</v>
      </c>
      <c r="F95" s="15" t="s">
        <v>23</v>
      </c>
      <c r="G95" s="15"/>
      <c r="H95" s="19" t="s">
        <v>722</v>
      </c>
      <c r="I95" s="76">
        <v>28.8</v>
      </c>
      <c r="J95" s="109"/>
      <c r="K95" s="58"/>
      <c r="L95" s="130"/>
      <c r="M95" s="136"/>
    </row>
    <row r="96" spans="1:13" x14ac:dyDescent="0.25">
      <c r="A96" s="100"/>
      <c r="B96" s="109"/>
      <c r="C96" s="109"/>
      <c r="D96" s="109"/>
      <c r="E96" s="19" t="s">
        <v>606</v>
      </c>
      <c r="F96" s="15" t="s">
        <v>696</v>
      </c>
      <c r="G96" s="15"/>
      <c r="H96" s="19" t="s">
        <v>723</v>
      </c>
      <c r="I96" s="76">
        <v>30</v>
      </c>
      <c r="J96" s="109"/>
      <c r="K96" s="58"/>
      <c r="L96" s="130"/>
      <c r="M96" s="136"/>
    </row>
    <row r="97" spans="1:13" x14ac:dyDescent="0.25">
      <c r="A97" s="100"/>
      <c r="B97" s="109"/>
      <c r="C97" s="109"/>
      <c r="D97" s="109"/>
      <c r="E97" s="19" t="s">
        <v>630</v>
      </c>
      <c r="F97" s="15" t="s">
        <v>345</v>
      </c>
      <c r="G97" s="15"/>
      <c r="H97" s="19" t="s">
        <v>737</v>
      </c>
      <c r="I97" s="76">
        <v>1.42</v>
      </c>
      <c r="J97" s="132">
        <v>2898</v>
      </c>
      <c r="K97" s="58"/>
      <c r="L97" s="141">
        <v>2900</v>
      </c>
      <c r="M97" s="135" t="s">
        <v>438</v>
      </c>
    </row>
    <row r="98" spans="1:13" x14ac:dyDescent="0.25">
      <c r="A98" s="100"/>
      <c r="B98" s="109"/>
      <c r="C98" s="109"/>
      <c r="D98" s="109"/>
      <c r="E98" s="19" t="s">
        <v>630</v>
      </c>
      <c r="F98" s="15" t="s">
        <v>616</v>
      </c>
      <c r="G98" s="15"/>
      <c r="H98" s="19" t="s">
        <v>738</v>
      </c>
      <c r="I98" s="76">
        <v>3.8</v>
      </c>
      <c r="J98" s="132"/>
      <c r="K98" s="58"/>
      <c r="L98" s="141"/>
      <c r="M98" s="135"/>
    </row>
    <row r="99" spans="1:13" x14ac:dyDescent="0.25">
      <c r="A99" s="100"/>
      <c r="B99" s="109"/>
      <c r="C99" s="109"/>
      <c r="D99" s="109"/>
      <c r="E99" s="19" t="s">
        <v>630</v>
      </c>
      <c r="F99" s="15" t="s">
        <v>16</v>
      </c>
      <c r="G99" s="15"/>
      <c r="H99" s="19" t="s">
        <v>739</v>
      </c>
      <c r="I99" s="76">
        <v>12.1</v>
      </c>
      <c r="J99" s="132"/>
      <c r="K99" s="58"/>
      <c r="L99" s="141"/>
      <c r="M99" s="135"/>
    </row>
    <row r="100" spans="1:13" x14ac:dyDescent="0.25">
      <c r="A100" s="100"/>
      <c r="B100" s="109"/>
      <c r="C100" s="109"/>
      <c r="D100" s="109"/>
      <c r="E100" s="19" t="s">
        <v>630</v>
      </c>
      <c r="F100" s="15" t="s">
        <v>33</v>
      </c>
      <c r="G100" s="15"/>
      <c r="H100" s="19" t="s">
        <v>740</v>
      </c>
      <c r="I100" s="76">
        <v>6.3</v>
      </c>
      <c r="J100" s="132"/>
      <c r="K100" s="58"/>
      <c r="L100" s="141"/>
      <c r="M100" s="135"/>
    </row>
    <row r="101" spans="1:13" x14ac:dyDescent="0.25">
      <c r="A101" s="100"/>
      <c r="B101" s="109"/>
      <c r="C101" s="109"/>
      <c r="D101" s="109"/>
      <c r="E101" s="19" t="s">
        <v>630</v>
      </c>
      <c r="F101" s="15" t="s">
        <v>34</v>
      </c>
      <c r="G101" s="15"/>
      <c r="H101" s="19" t="s">
        <v>741</v>
      </c>
      <c r="I101" s="76">
        <v>3.1</v>
      </c>
      <c r="J101" s="132"/>
      <c r="K101" s="58"/>
      <c r="L101" s="141"/>
      <c r="M101" s="135"/>
    </row>
    <row r="102" spans="1:13" x14ac:dyDescent="0.25">
      <c r="A102" s="100"/>
      <c r="B102" s="109"/>
      <c r="C102" s="109"/>
      <c r="D102" s="109"/>
      <c r="E102" s="19" t="s">
        <v>630</v>
      </c>
      <c r="F102" s="15" t="s">
        <v>37</v>
      </c>
      <c r="G102" s="15"/>
      <c r="H102" s="19" t="s">
        <v>742</v>
      </c>
      <c r="I102" s="76">
        <v>23.3</v>
      </c>
      <c r="J102" s="132"/>
      <c r="K102" s="58"/>
      <c r="L102" s="141"/>
      <c r="M102" s="135"/>
    </row>
    <row r="103" spans="1:13" x14ac:dyDescent="0.25">
      <c r="A103" s="100"/>
      <c r="B103" s="109"/>
      <c r="C103" s="109"/>
      <c r="D103" s="109"/>
      <c r="E103" s="19" t="s">
        <v>630</v>
      </c>
      <c r="F103" s="15" t="s">
        <v>53</v>
      </c>
      <c r="G103" s="15"/>
      <c r="H103" s="19" t="s">
        <v>743</v>
      </c>
      <c r="I103" s="76">
        <v>10.9</v>
      </c>
      <c r="J103" s="132"/>
      <c r="K103" s="58"/>
      <c r="L103" s="141"/>
      <c r="M103" s="135"/>
    </row>
    <row r="104" spans="1:13" x14ac:dyDescent="0.25">
      <c r="A104" s="100"/>
      <c r="B104" s="109"/>
      <c r="C104" s="109"/>
      <c r="D104" s="109"/>
      <c r="E104" s="19" t="s">
        <v>630</v>
      </c>
      <c r="F104" s="15" t="s">
        <v>38</v>
      </c>
      <c r="G104" s="15"/>
      <c r="H104" s="19" t="s">
        <v>744</v>
      </c>
      <c r="I104" s="76">
        <v>38.4</v>
      </c>
      <c r="J104" s="132"/>
      <c r="K104" s="58"/>
      <c r="L104" s="141"/>
      <c r="M104" s="135"/>
    </row>
    <row r="105" spans="1:13" x14ac:dyDescent="0.25">
      <c r="A105" s="100"/>
      <c r="B105" s="109"/>
      <c r="C105" s="109"/>
      <c r="D105" s="109"/>
      <c r="E105" s="19" t="s">
        <v>630</v>
      </c>
      <c r="F105" s="15" t="s">
        <v>49</v>
      </c>
      <c r="G105" s="15"/>
      <c r="H105" s="19" t="s">
        <v>745</v>
      </c>
      <c r="I105" s="76">
        <v>27.6</v>
      </c>
      <c r="J105" s="132"/>
      <c r="K105" s="58"/>
      <c r="L105" s="141"/>
      <c r="M105" s="135"/>
    </row>
    <row r="106" spans="1:13" x14ac:dyDescent="0.25">
      <c r="A106" s="100"/>
      <c r="B106" s="109"/>
      <c r="C106" s="109"/>
      <c r="D106" s="109"/>
      <c r="E106" s="19" t="s">
        <v>630</v>
      </c>
      <c r="F106" s="15" t="s">
        <v>625</v>
      </c>
      <c r="G106" s="15"/>
      <c r="H106" s="19" t="s">
        <v>747</v>
      </c>
      <c r="I106" s="76">
        <v>17.3</v>
      </c>
      <c r="J106" s="132"/>
      <c r="K106" s="58"/>
      <c r="L106" s="141"/>
      <c r="M106" s="135"/>
    </row>
    <row r="107" spans="1:13" x14ac:dyDescent="0.25">
      <c r="A107" s="100"/>
      <c r="B107" s="109"/>
      <c r="C107" s="109"/>
      <c r="D107" s="109"/>
      <c r="E107" s="19" t="s">
        <v>630</v>
      </c>
      <c r="F107" s="15" t="s">
        <v>684</v>
      </c>
      <c r="G107" s="15"/>
      <c r="H107" s="19" t="s">
        <v>746</v>
      </c>
      <c r="I107" s="76">
        <v>2.7</v>
      </c>
      <c r="J107" s="132"/>
      <c r="K107" s="58"/>
      <c r="L107" s="141"/>
      <c r="M107" s="135"/>
    </row>
    <row r="108" spans="1:13" x14ac:dyDescent="0.25">
      <c r="A108" s="100"/>
      <c r="B108" s="109"/>
      <c r="C108" s="109"/>
      <c r="D108" s="109"/>
      <c r="E108" s="19" t="s">
        <v>630</v>
      </c>
      <c r="F108" s="15" t="s">
        <v>44</v>
      </c>
      <c r="G108" s="15"/>
      <c r="H108" s="19" t="s">
        <v>748</v>
      </c>
      <c r="I108" s="76">
        <v>1.6</v>
      </c>
      <c r="J108" s="132"/>
      <c r="K108" s="58"/>
      <c r="L108" s="141"/>
      <c r="M108" s="135"/>
    </row>
    <row r="109" spans="1:13" ht="15.75" thickBot="1" x14ac:dyDescent="0.3">
      <c r="A109" s="100"/>
      <c r="B109" s="109"/>
      <c r="C109" s="109"/>
      <c r="D109" s="109"/>
      <c r="E109" s="20" t="s">
        <v>630</v>
      </c>
      <c r="F109" s="22" t="s">
        <v>40</v>
      </c>
      <c r="G109" s="22"/>
      <c r="H109" s="20" t="s">
        <v>749</v>
      </c>
      <c r="I109" s="22">
        <v>3.4</v>
      </c>
      <c r="J109" s="133"/>
      <c r="K109" s="60"/>
      <c r="L109" s="143"/>
      <c r="M109" s="139"/>
    </row>
    <row r="110" spans="1:13" x14ac:dyDescent="0.25">
      <c r="A110" s="100"/>
      <c r="B110" s="109"/>
      <c r="C110" s="142" t="s">
        <v>67</v>
      </c>
      <c r="D110" s="109"/>
      <c r="E110" s="18" t="s">
        <v>606</v>
      </c>
      <c r="F110" s="13" t="s">
        <v>46</v>
      </c>
      <c r="G110" s="13"/>
      <c r="H110" s="18" t="s">
        <v>750</v>
      </c>
      <c r="I110" s="77">
        <v>8.5</v>
      </c>
      <c r="J110" s="142">
        <v>1607</v>
      </c>
      <c r="K110" s="78"/>
      <c r="L110" s="140">
        <v>1600</v>
      </c>
      <c r="M110" s="134" t="s">
        <v>438</v>
      </c>
    </row>
    <row r="111" spans="1:13" x14ac:dyDescent="0.25">
      <c r="A111" s="100"/>
      <c r="B111" s="109"/>
      <c r="C111" s="132"/>
      <c r="D111" s="109"/>
      <c r="E111" s="19" t="s">
        <v>606</v>
      </c>
      <c r="F111" s="15" t="s">
        <v>20</v>
      </c>
      <c r="G111" s="15"/>
      <c r="H111" s="19" t="s">
        <v>751</v>
      </c>
      <c r="I111" s="76">
        <v>186.2</v>
      </c>
      <c r="J111" s="132"/>
      <c r="K111" s="58"/>
      <c r="L111" s="141"/>
      <c r="M111" s="135"/>
    </row>
    <row r="112" spans="1:13" x14ac:dyDescent="0.25">
      <c r="A112" s="100"/>
      <c r="B112" s="109"/>
      <c r="C112" s="132"/>
      <c r="D112" s="109"/>
      <c r="E112" s="19" t="s">
        <v>606</v>
      </c>
      <c r="F112" s="15" t="s">
        <v>18</v>
      </c>
      <c r="G112" s="15"/>
      <c r="H112" s="19" t="s">
        <v>752</v>
      </c>
      <c r="I112" s="76">
        <v>67.7</v>
      </c>
      <c r="J112" s="132"/>
      <c r="K112" s="58"/>
      <c r="L112" s="141"/>
      <c r="M112" s="135"/>
    </row>
    <row r="113" spans="1:13" x14ac:dyDescent="0.25">
      <c r="A113" s="100"/>
      <c r="B113" s="109"/>
      <c r="C113" s="132"/>
      <c r="D113" s="109"/>
      <c r="E113" s="19" t="s">
        <v>606</v>
      </c>
      <c r="F113" s="15" t="s">
        <v>21</v>
      </c>
      <c r="G113" s="15"/>
      <c r="H113" s="19" t="s">
        <v>753</v>
      </c>
      <c r="I113" s="76">
        <v>129.9</v>
      </c>
      <c r="J113" s="132"/>
      <c r="K113" s="58"/>
      <c r="L113" s="141"/>
      <c r="M113" s="135"/>
    </row>
    <row r="114" spans="1:13" x14ac:dyDescent="0.25">
      <c r="A114" s="100"/>
      <c r="B114" s="109"/>
      <c r="C114" s="132"/>
      <c r="D114" s="109"/>
      <c r="E114" s="19" t="s">
        <v>606</v>
      </c>
      <c r="F114" s="15" t="s">
        <v>22</v>
      </c>
      <c r="G114" s="15"/>
      <c r="H114" s="19" t="s">
        <v>754</v>
      </c>
      <c r="I114" s="76">
        <v>30.7</v>
      </c>
      <c r="J114" s="132"/>
      <c r="K114" s="58"/>
      <c r="L114" s="141"/>
      <c r="M114" s="135"/>
    </row>
    <row r="115" spans="1:13" x14ac:dyDescent="0.25">
      <c r="A115" s="100"/>
      <c r="B115" s="109"/>
      <c r="C115" s="132"/>
      <c r="D115" s="109"/>
      <c r="E115" s="19" t="s">
        <v>606</v>
      </c>
      <c r="F115" s="15" t="s">
        <v>23</v>
      </c>
      <c r="G115" s="15"/>
      <c r="H115" s="19" t="s">
        <v>755</v>
      </c>
      <c r="I115" s="76">
        <v>29.2</v>
      </c>
      <c r="J115" s="132"/>
      <c r="K115" s="58"/>
      <c r="L115" s="141"/>
      <c r="M115" s="135"/>
    </row>
    <row r="116" spans="1:13" x14ac:dyDescent="0.25">
      <c r="A116" s="100"/>
      <c r="B116" s="109"/>
      <c r="C116" s="132"/>
      <c r="D116" s="109"/>
      <c r="E116" s="19" t="s">
        <v>606</v>
      </c>
      <c r="F116" s="15" t="s">
        <v>696</v>
      </c>
      <c r="G116" s="15"/>
      <c r="H116" s="19" t="s">
        <v>756</v>
      </c>
      <c r="I116" s="76">
        <v>31.5</v>
      </c>
      <c r="J116" s="132"/>
      <c r="K116" s="58"/>
      <c r="L116" s="141"/>
      <c r="M116" s="135"/>
    </row>
    <row r="117" spans="1:13" x14ac:dyDescent="0.25">
      <c r="A117" s="100"/>
      <c r="B117" s="109"/>
      <c r="C117" s="132"/>
      <c r="D117" s="109"/>
      <c r="E117" s="19" t="s">
        <v>630</v>
      </c>
      <c r="F117" s="15" t="s">
        <v>345</v>
      </c>
      <c r="G117" s="15"/>
      <c r="H117" s="19" t="s">
        <v>725</v>
      </c>
      <c r="I117" s="76">
        <v>2.7</v>
      </c>
      <c r="J117" s="132">
        <v>2398</v>
      </c>
      <c r="K117" s="58"/>
      <c r="L117" s="141">
        <v>2400</v>
      </c>
      <c r="M117" s="135" t="s">
        <v>438</v>
      </c>
    </row>
    <row r="118" spans="1:13" x14ac:dyDescent="0.25">
      <c r="A118" s="100"/>
      <c r="B118" s="109"/>
      <c r="C118" s="132"/>
      <c r="D118" s="109"/>
      <c r="E118" s="19" t="s">
        <v>630</v>
      </c>
      <c r="F118" s="15" t="s">
        <v>616</v>
      </c>
      <c r="G118" s="15"/>
      <c r="H118" s="19" t="s">
        <v>726</v>
      </c>
      <c r="I118" s="76">
        <v>4.5999999999999996</v>
      </c>
      <c r="J118" s="132"/>
      <c r="K118" s="58"/>
      <c r="L118" s="141"/>
      <c r="M118" s="135"/>
    </row>
    <row r="119" spans="1:13" x14ac:dyDescent="0.25">
      <c r="A119" s="100"/>
      <c r="B119" s="109"/>
      <c r="C119" s="132"/>
      <c r="D119" s="109"/>
      <c r="E119" s="19" t="s">
        <v>630</v>
      </c>
      <c r="F119" s="15" t="s">
        <v>16</v>
      </c>
      <c r="G119" s="15"/>
      <c r="H119" s="19" t="s">
        <v>727</v>
      </c>
      <c r="I119" s="76">
        <v>12.6</v>
      </c>
      <c r="J119" s="132"/>
      <c r="K119" s="58"/>
      <c r="L119" s="141"/>
      <c r="M119" s="135"/>
    </row>
    <row r="120" spans="1:13" x14ac:dyDescent="0.25">
      <c r="A120" s="100"/>
      <c r="B120" s="109"/>
      <c r="C120" s="132"/>
      <c r="D120" s="109"/>
      <c r="E120" s="19" t="s">
        <v>630</v>
      </c>
      <c r="F120" s="15" t="s">
        <v>33</v>
      </c>
      <c r="G120" s="15"/>
      <c r="H120" s="19" t="s">
        <v>728</v>
      </c>
      <c r="I120" s="76">
        <v>6.2</v>
      </c>
      <c r="J120" s="132"/>
      <c r="K120" s="58"/>
      <c r="L120" s="141"/>
      <c r="M120" s="135"/>
    </row>
    <row r="121" spans="1:13" x14ac:dyDescent="0.25">
      <c r="A121" s="100"/>
      <c r="B121" s="109"/>
      <c r="C121" s="132"/>
      <c r="D121" s="109"/>
      <c r="E121" s="19" t="s">
        <v>630</v>
      </c>
      <c r="F121" s="15" t="s">
        <v>34</v>
      </c>
      <c r="G121" s="15"/>
      <c r="H121" s="19" t="s">
        <v>729</v>
      </c>
      <c r="I121" s="76">
        <v>3.6</v>
      </c>
      <c r="J121" s="132"/>
      <c r="K121" s="58"/>
      <c r="L121" s="141"/>
      <c r="M121" s="135"/>
    </row>
    <row r="122" spans="1:13" x14ac:dyDescent="0.25">
      <c r="A122" s="100"/>
      <c r="B122" s="109"/>
      <c r="C122" s="132"/>
      <c r="D122" s="109"/>
      <c r="E122" s="19" t="s">
        <v>630</v>
      </c>
      <c r="F122" s="15" t="s">
        <v>37</v>
      </c>
      <c r="G122" s="15"/>
      <c r="H122" s="19" t="s">
        <v>730</v>
      </c>
      <c r="I122" s="76">
        <v>20.6</v>
      </c>
      <c r="J122" s="132"/>
      <c r="K122" s="58"/>
      <c r="L122" s="141"/>
      <c r="M122" s="135"/>
    </row>
    <row r="123" spans="1:13" x14ac:dyDescent="0.25">
      <c r="A123" s="100"/>
      <c r="B123" s="109"/>
      <c r="C123" s="132"/>
      <c r="D123" s="109"/>
      <c r="E123" s="19" t="s">
        <v>630</v>
      </c>
      <c r="F123" s="15" t="s">
        <v>53</v>
      </c>
      <c r="G123" s="15"/>
      <c r="H123" s="19" t="s">
        <v>731</v>
      </c>
      <c r="I123" s="76">
        <v>17.8</v>
      </c>
      <c r="J123" s="132"/>
      <c r="K123" s="58"/>
      <c r="L123" s="141"/>
      <c r="M123" s="135"/>
    </row>
    <row r="124" spans="1:13" x14ac:dyDescent="0.25">
      <c r="A124" s="100"/>
      <c r="B124" s="109"/>
      <c r="C124" s="132"/>
      <c r="D124" s="109"/>
      <c r="E124" s="19" t="s">
        <v>630</v>
      </c>
      <c r="F124" s="15" t="s">
        <v>38</v>
      </c>
      <c r="G124" s="15"/>
      <c r="H124" s="19" t="s">
        <v>732</v>
      </c>
      <c r="I124" s="76">
        <v>30.5</v>
      </c>
      <c r="J124" s="132"/>
      <c r="K124" s="58"/>
      <c r="L124" s="141"/>
      <c r="M124" s="135"/>
    </row>
    <row r="125" spans="1:13" x14ac:dyDescent="0.25">
      <c r="A125" s="100"/>
      <c r="B125" s="109"/>
      <c r="C125" s="132"/>
      <c r="D125" s="109"/>
      <c r="E125" s="19" t="s">
        <v>630</v>
      </c>
      <c r="F125" s="15" t="s">
        <v>49</v>
      </c>
      <c r="G125" s="15"/>
      <c r="H125" s="19" t="s">
        <v>733</v>
      </c>
      <c r="I125" s="76">
        <v>3.4</v>
      </c>
      <c r="J125" s="132"/>
      <c r="K125" s="58"/>
      <c r="L125" s="141"/>
      <c r="M125" s="135"/>
    </row>
    <row r="126" spans="1:13" x14ac:dyDescent="0.25">
      <c r="A126" s="100"/>
      <c r="B126" s="109"/>
      <c r="C126" s="132"/>
      <c r="D126" s="109"/>
      <c r="E126" s="19" t="s">
        <v>630</v>
      </c>
      <c r="F126" s="15" t="s">
        <v>625</v>
      </c>
      <c r="G126" s="15"/>
      <c r="H126" s="19" t="s">
        <v>734</v>
      </c>
      <c r="I126" s="76">
        <v>6.5</v>
      </c>
      <c r="J126" s="132"/>
      <c r="K126" s="58"/>
      <c r="L126" s="141"/>
      <c r="M126" s="135"/>
    </row>
    <row r="127" spans="1:13" x14ac:dyDescent="0.25">
      <c r="A127" s="100"/>
      <c r="B127" s="109"/>
      <c r="C127" s="132"/>
      <c r="D127" s="109"/>
      <c r="E127" s="19" t="s">
        <v>630</v>
      </c>
      <c r="F127" s="15" t="s">
        <v>684</v>
      </c>
      <c r="G127" s="15"/>
      <c r="H127" s="19" t="s">
        <v>735</v>
      </c>
      <c r="I127" s="76">
        <v>2.7</v>
      </c>
      <c r="J127" s="132"/>
      <c r="K127" s="58"/>
      <c r="L127" s="141"/>
      <c r="M127" s="135"/>
    </row>
    <row r="128" spans="1:13" x14ac:dyDescent="0.25">
      <c r="A128" s="100"/>
      <c r="B128" s="109"/>
      <c r="C128" s="132"/>
      <c r="D128" s="109"/>
      <c r="E128" s="19" t="s">
        <v>630</v>
      </c>
      <c r="F128" s="15" t="s">
        <v>44</v>
      </c>
      <c r="G128" s="15"/>
      <c r="H128" s="19" t="s">
        <v>736</v>
      </c>
      <c r="I128" s="76">
        <v>14.5</v>
      </c>
      <c r="J128" s="132"/>
      <c r="K128" s="58"/>
      <c r="L128" s="141"/>
      <c r="M128" s="135"/>
    </row>
    <row r="129" spans="1:13" ht="15.75" thickBot="1" x14ac:dyDescent="0.3">
      <c r="A129" s="100"/>
      <c r="B129" s="109"/>
      <c r="C129" s="133"/>
      <c r="D129" s="109"/>
      <c r="E129" s="20" t="s">
        <v>630</v>
      </c>
      <c r="F129" s="22" t="s">
        <v>40</v>
      </c>
      <c r="G129" s="22"/>
      <c r="H129" s="20" t="s">
        <v>724</v>
      </c>
      <c r="I129" s="79">
        <v>2.8</v>
      </c>
      <c r="J129" s="133"/>
      <c r="K129" s="60"/>
      <c r="L129" s="143"/>
      <c r="M129" s="139"/>
    </row>
    <row r="130" spans="1:13" x14ac:dyDescent="0.25">
      <c r="A130" s="100"/>
      <c r="B130" s="109"/>
      <c r="C130" s="132" t="s">
        <v>68</v>
      </c>
      <c r="D130" s="109"/>
      <c r="E130" s="18" t="s">
        <v>606</v>
      </c>
      <c r="F130" s="13" t="s">
        <v>46</v>
      </c>
      <c r="G130" s="13"/>
      <c r="H130" s="18" t="s">
        <v>757</v>
      </c>
      <c r="I130" s="77">
        <v>7.8</v>
      </c>
      <c r="J130" s="142">
        <v>1597</v>
      </c>
      <c r="K130" s="78"/>
      <c r="L130" s="140">
        <v>1600</v>
      </c>
      <c r="M130" s="134" t="s">
        <v>438</v>
      </c>
    </row>
    <row r="131" spans="1:13" x14ac:dyDescent="0.25">
      <c r="A131" s="100"/>
      <c r="B131" s="109"/>
      <c r="C131" s="132"/>
      <c r="D131" s="109"/>
      <c r="E131" s="19" t="s">
        <v>606</v>
      </c>
      <c r="F131" s="15" t="s">
        <v>20</v>
      </c>
      <c r="G131" s="15"/>
      <c r="H131" s="19" t="s">
        <v>758</v>
      </c>
      <c r="I131" s="76">
        <v>189</v>
      </c>
      <c r="J131" s="132"/>
      <c r="K131" s="58"/>
      <c r="L131" s="141"/>
      <c r="M131" s="135"/>
    </row>
    <row r="132" spans="1:13" x14ac:dyDescent="0.25">
      <c r="A132" s="100"/>
      <c r="B132" s="109"/>
      <c r="C132" s="132"/>
      <c r="D132" s="109"/>
      <c r="E132" s="19" t="s">
        <v>606</v>
      </c>
      <c r="F132" s="15" t="s">
        <v>18</v>
      </c>
      <c r="G132" s="15"/>
      <c r="H132" s="19" t="s">
        <v>759</v>
      </c>
      <c r="I132" s="76">
        <v>57.5</v>
      </c>
      <c r="J132" s="132"/>
      <c r="K132" s="58"/>
      <c r="L132" s="141"/>
      <c r="M132" s="135"/>
    </row>
    <row r="133" spans="1:13" x14ac:dyDescent="0.25">
      <c r="A133" s="100"/>
      <c r="B133" s="109"/>
      <c r="C133" s="132"/>
      <c r="D133" s="109"/>
      <c r="E133" s="19" t="s">
        <v>606</v>
      </c>
      <c r="F133" s="15" t="s">
        <v>21</v>
      </c>
      <c r="G133" s="15"/>
      <c r="H133" s="19" t="s">
        <v>760</v>
      </c>
      <c r="I133" s="76">
        <v>99.8</v>
      </c>
      <c r="J133" s="132"/>
      <c r="K133" s="58"/>
      <c r="L133" s="141"/>
      <c r="M133" s="135"/>
    </row>
    <row r="134" spans="1:13" x14ac:dyDescent="0.25">
      <c r="A134" s="100"/>
      <c r="B134" s="109"/>
      <c r="C134" s="132"/>
      <c r="D134" s="109"/>
      <c r="E134" s="19" t="s">
        <v>606</v>
      </c>
      <c r="F134" s="15" t="s">
        <v>22</v>
      </c>
      <c r="G134" s="15"/>
      <c r="H134" s="19" t="s">
        <v>754</v>
      </c>
      <c r="I134" s="76">
        <v>62</v>
      </c>
      <c r="J134" s="132"/>
      <c r="K134" s="58"/>
      <c r="L134" s="141"/>
      <c r="M134" s="135"/>
    </row>
    <row r="135" spans="1:13" x14ac:dyDescent="0.25">
      <c r="A135" s="100"/>
      <c r="B135" s="109"/>
      <c r="C135" s="132"/>
      <c r="D135" s="109"/>
      <c r="E135" s="19" t="s">
        <v>606</v>
      </c>
      <c r="F135" s="15" t="s">
        <v>23</v>
      </c>
      <c r="G135" s="15"/>
      <c r="H135" s="19" t="s">
        <v>761</v>
      </c>
      <c r="I135" s="76">
        <v>27</v>
      </c>
      <c r="J135" s="132"/>
      <c r="K135" s="58"/>
      <c r="L135" s="141"/>
      <c r="M135" s="135"/>
    </row>
    <row r="136" spans="1:13" x14ac:dyDescent="0.25">
      <c r="A136" s="100"/>
      <c r="B136" s="109"/>
      <c r="C136" s="132"/>
      <c r="D136" s="109"/>
      <c r="E136" s="19" t="s">
        <v>606</v>
      </c>
      <c r="F136" s="15" t="s">
        <v>696</v>
      </c>
      <c r="G136" s="15"/>
      <c r="H136" s="19" t="s">
        <v>762</v>
      </c>
      <c r="I136" s="76">
        <v>31.2</v>
      </c>
      <c r="J136" s="132"/>
      <c r="K136" s="58"/>
      <c r="L136" s="141"/>
      <c r="M136" s="135"/>
    </row>
    <row r="137" spans="1:13" x14ac:dyDescent="0.25">
      <c r="A137" s="100"/>
      <c r="B137" s="109"/>
      <c r="C137" s="132"/>
      <c r="D137" s="109"/>
      <c r="E137" s="19" t="s">
        <v>630</v>
      </c>
      <c r="F137" s="15" t="s">
        <v>345</v>
      </c>
      <c r="G137" s="15"/>
      <c r="H137" s="19" t="s">
        <v>763</v>
      </c>
      <c r="I137" s="76">
        <v>3.2</v>
      </c>
      <c r="J137" s="132">
        <v>2400</v>
      </c>
      <c r="K137" s="58"/>
      <c r="L137" s="141">
        <v>2400</v>
      </c>
      <c r="M137" s="135" t="s">
        <v>438</v>
      </c>
    </row>
    <row r="138" spans="1:13" x14ac:dyDescent="0.25">
      <c r="A138" s="100"/>
      <c r="B138" s="109"/>
      <c r="C138" s="132"/>
      <c r="D138" s="109"/>
      <c r="E138" s="19" t="s">
        <v>630</v>
      </c>
      <c r="F138" s="15" t="s">
        <v>616</v>
      </c>
      <c r="G138" s="15"/>
      <c r="H138" s="19" t="s">
        <v>764</v>
      </c>
      <c r="I138" s="76">
        <v>7.8</v>
      </c>
      <c r="J138" s="132"/>
      <c r="K138" s="58"/>
      <c r="L138" s="141"/>
      <c r="M138" s="135"/>
    </row>
    <row r="139" spans="1:13" x14ac:dyDescent="0.25">
      <c r="A139" s="100"/>
      <c r="B139" s="109"/>
      <c r="C139" s="132"/>
      <c r="D139" s="109"/>
      <c r="E139" s="19" t="s">
        <v>630</v>
      </c>
      <c r="F139" s="15" t="s">
        <v>16</v>
      </c>
      <c r="G139" s="15"/>
      <c r="H139" s="19" t="s">
        <v>765</v>
      </c>
      <c r="I139" s="76">
        <v>5.3</v>
      </c>
      <c r="J139" s="132"/>
      <c r="K139" s="58"/>
      <c r="L139" s="141"/>
      <c r="M139" s="135"/>
    </row>
    <row r="140" spans="1:13" x14ac:dyDescent="0.25">
      <c r="A140" s="100"/>
      <c r="B140" s="109"/>
      <c r="C140" s="132"/>
      <c r="D140" s="109"/>
      <c r="E140" s="19" t="s">
        <v>630</v>
      </c>
      <c r="F140" s="15" t="s">
        <v>33</v>
      </c>
      <c r="G140" s="15"/>
      <c r="H140" s="19" t="s">
        <v>766</v>
      </c>
      <c r="I140" s="76">
        <v>5.0999999999999996</v>
      </c>
      <c r="J140" s="132"/>
      <c r="K140" s="58"/>
      <c r="L140" s="141"/>
      <c r="M140" s="135"/>
    </row>
    <row r="141" spans="1:13" x14ac:dyDescent="0.25">
      <c r="A141" s="100"/>
      <c r="B141" s="109"/>
      <c r="C141" s="132"/>
      <c r="D141" s="109"/>
      <c r="E141" s="19" t="s">
        <v>630</v>
      </c>
      <c r="F141" s="15" t="s">
        <v>34</v>
      </c>
      <c r="G141" s="15"/>
      <c r="H141" s="19" t="s">
        <v>767</v>
      </c>
      <c r="I141" s="76">
        <v>10.6</v>
      </c>
      <c r="J141" s="132"/>
      <c r="K141" s="58"/>
      <c r="L141" s="141"/>
      <c r="M141" s="135"/>
    </row>
    <row r="142" spans="1:13" x14ac:dyDescent="0.25">
      <c r="A142" s="100"/>
      <c r="B142" s="109"/>
      <c r="C142" s="132"/>
      <c r="D142" s="109"/>
      <c r="E142" s="19" t="s">
        <v>630</v>
      </c>
      <c r="F142" s="15" t="s">
        <v>37</v>
      </c>
      <c r="G142" s="15"/>
      <c r="H142" s="19" t="s">
        <v>768</v>
      </c>
      <c r="I142" s="76">
        <v>16.399999999999999</v>
      </c>
      <c r="J142" s="132"/>
      <c r="K142" s="58"/>
      <c r="L142" s="141"/>
      <c r="M142" s="135"/>
    </row>
    <row r="143" spans="1:13" x14ac:dyDescent="0.25">
      <c r="A143" s="100"/>
      <c r="B143" s="109"/>
      <c r="C143" s="132"/>
      <c r="D143" s="109"/>
      <c r="E143" s="19" t="s">
        <v>630</v>
      </c>
      <c r="F143" s="15" t="s">
        <v>53</v>
      </c>
      <c r="G143" s="15"/>
      <c r="H143" s="19" t="s">
        <v>769</v>
      </c>
      <c r="I143" s="76">
        <v>17.2</v>
      </c>
      <c r="J143" s="132"/>
      <c r="K143" s="58"/>
      <c r="L143" s="141"/>
      <c r="M143" s="135"/>
    </row>
    <row r="144" spans="1:13" x14ac:dyDescent="0.25">
      <c r="A144" s="100"/>
      <c r="B144" s="109"/>
      <c r="C144" s="132"/>
      <c r="D144" s="109"/>
      <c r="E144" s="19" t="s">
        <v>630</v>
      </c>
      <c r="F144" s="15" t="s">
        <v>38</v>
      </c>
      <c r="G144" s="15"/>
      <c r="H144" s="19" t="s">
        <v>770</v>
      </c>
      <c r="I144" s="76">
        <v>65.599999999999994</v>
      </c>
      <c r="J144" s="132"/>
      <c r="K144" s="58"/>
      <c r="L144" s="141"/>
      <c r="M144" s="135"/>
    </row>
    <row r="145" spans="1:13" x14ac:dyDescent="0.25">
      <c r="A145" s="100"/>
      <c r="B145" s="109"/>
      <c r="C145" s="132"/>
      <c r="D145" s="109"/>
      <c r="E145" s="19" t="s">
        <v>630</v>
      </c>
      <c r="F145" s="15" t="s">
        <v>49</v>
      </c>
      <c r="G145" s="15"/>
      <c r="H145" s="19" t="s">
        <v>771</v>
      </c>
      <c r="I145" s="76">
        <v>3.3</v>
      </c>
      <c r="J145" s="132"/>
      <c r="K145" s="58"/>
      <c r="L145" s="141"/>
      <c r="M145" s="135"/>
    </row>
    <row r="146" spans="1:13" x14ac:dyDescent="0.25">
      <c r="A146" s="100"/>
      <c r="B146" s="109"/>
      <c r="C146" s="132"/>
      <c r="D146" s="109"/>
      <c r="E146" s="19" t="s">
        <v>630</v>
      </c>
      <c r="F146" s="15" t="s">
        <v>625</v>
      </c>
      <c r="G146" s="15"/>
      <c r="H146" s="19" t="s">
        <v>772</v>
      </c>
      <c r="I146" s="76">
        <v>4.5</v>
      </c>
      <c r="J146" s="132"/>
      <c r="K146" s="58"/>
      <c r="L146" s="141"/>
      <c r="M146" s="135"/>
    </row>
    <row r="147" spans="1:13" x14ac:dyDescent="0.25">
      <c r="A147" s="100"/>
      <c r="B147" s="109"/>
      <c r="C147" s="132"/>
      <c r="D147" s="109"/>
      <c r="E147" s="19" t="s">
        <v>630</v>
      </c>
      <c r="F147" s="15" t="s">
        <v>684</v>
      </c>
      <c r="G147" s="15"/>
      <c r="H147" s="19" t="s">
        <v>773</v>
      </c>
      <c r="I147" s="76">
        <v>2.9</v>
      </c>
      <c r="J147" s="132"/>
      <c r="K147" s="58"/>
      <c r="L147" s="141"/>
      <c r="M147" s="135"/>
    </row>
    <row r="148" spans="1:13" x14ac:dyDescent="0.25">
      <c r="A148" s="100"/>
      <c r="B148" s="109"/>
      <c r="C148" s="132"/>
      <c r="D148" s="109"/>
      <c r="E148" s="19" t="s">
        <v>630</v>
      </c>
      <c r="F148" s="15" t="s">
        <v>44</v>
      </c>
      <c r="G148" s="15"/>
      <c r="H148" s="19" t="s">
        <v>774</v>
      </c>
      <c r="I148" s="76">
        <v>1.8</v>
      </c>
      <c r="J148" s="132"/>
      <c r="K148" s="58"/>
      <c r="L148" s="141"/>
      <c r="M148" s="135"/>
    </row>
    <row r="149" spans="1:13" ht="15.75" thickBot="1" x14ac:dyDescent="0.3">
      <c r="A149" s="100"/>
      <c r="B149" s="109"/>
      <c r="C149" s="132"/>
      <c r="D149" s="109"/>
      <c r="E149" s="20" t="s">
        <v>630</v>
      </c>
      <c r="F149" s="22" t="s">
        <v>40</v>
      </c>
      <c r="G149" s="22"/>
      <c r="H149" s="20" t="s">
        <v>775</v>
      </c>
      <c r="I149" s="79">
        <v>4.4000000000000004</v>
      </c>
      <c r="J149" s="133"/>
      <c r="K149" s="60"/>
      <c r="L149" s="143"/>
      <c r="M149" s="139"/>
    </row>
    <row r="150" spans="1:13" x14ac:dyDescent="0.25">
      <c r="A150" s="100"/>
      <c r="B150" s="109"/>
      <c r="C150" s="142" t="s">
        <v>69</v>
      </c>
      <c r="D150" s="109"/>
      <c r="E150" s="18" t="s">
        <v>606</v>
      </c>
      <c r="F150" s="13" t="s">
        <v>46</v>
      </c>
      <c r="G150" s="13"/>
      <c r="H150" s="18" t="s">
        <v>776</v>
      </c>
      <c r="I150" s="77">
        <v>115.2</v>
      </c>
      <c r="J150" s="142">
        <v>1989</v>
      </c>
      <c r="K150" s="78"/>
      <c r="L150" s="140">
        <v>2000</v>
      </c>
      <c r="M150" s="134" t="s">
        <v>438</v>
      </c>
    </row>
    <row r="151" spans="1:13" x14ac:dyDescent="0.25">
      <c r="A151" s="100"/>
      <c r="B151" s="109"/>
      <c r="C151" s="132"/>
      <c r="D151" s="109"/>
      <c r="E151" s="19" t="s">
        <v>606</v>
      </c>
      <c r="F151" s="15" t="s">
        <v>20</v>
      </c>
      <c r="G151" s="15"/>
      <c r="H151" s="19" t="s">
        <v>777</v>
      </c>
      <c r="I151" s="76">
        <v>125.8</v>
      </c>
      <c r="J151" s="132"/>
      <c r="K151" s="58"/>
      <c r="L151" s="141"/>
      <c r="M151" s="135"/>
    </row>
    <row r="152" spans="1:13" x14ac:dyDescent="0.25">
      <c r="A152" s="100"/>
      <c r="B152" s="109"/>
      <c r="C152" s="132"/>
      <c r="D152" s="109"/>
      <c r="E152" s="19" t="s">
        <v>606</v>
      </c>
      <c r="F152" s="15" t="s">
        <v>18</v>
      </c>
      <c r="G152" s="15"/>
      <c r="H152" s="19" t="s">
        <v>778</v>
      </c>
      <c r="I152" s="76">
        <v>195.5</v>
      </c>
      <c r="J152" s="132"/>
      <c r="K152" s="58"/>
      <c r="L152" s="141"/>
      <c r="M152" s="135"/>
    </row>
    <row r="153" spans="1:13" x14ac:dyDescent="0.25">
      <c r="A153" s="100"/>
      <c r="B153" s="109"/>
      <c r="C153" s="132"/>
      <c r="D153" s="109"/>
      <c r="E153" s="19" t="s">
        <v>606</v>
      </c>
      <c r="F153" s="15" t="s">
        <v>21</v>
      </c>
      <c r="G153" s="15"/>
      <c r="H153" s="19" t="s">
        <v>779</v>
      </c>
      <c r="I153" s="76">
        <v>300</v>
      </c>
      <c r="J153" s="132"/>
      <c r="K153" s="58"/>
      <c r="L153" s="141"/>
      <c r="M153" s="135"/>
    </row>
    <row r="154" spans="1:13" x14ac:dyDescent="0.25">
      <c r="A154" s="100"/>
      <c r="B154" s="109"/>
      <c r="C154" s="132"/>
      <c r="D154" s="109"/>
      <c r="E154" s="19" t="s">
        <v>630</v>
      </c>
      <c r="F154" s="15" t="s">
        <v>345</v>
      </c>
      <c r="G154" s="15"/>
      <c r="H154" s="19" t="s">
        <v>780</v>
      </c>
      <c r="I154" s="76">
        <v>25.9</v>
      </c>
      <c r="J154" s="132">
        <v>4694</v>
      </c>
      <c r="K154" s="58"/>
      <c r="L154" s="141">
        <v>4700</v>
      </c>
      <c r="M154" s="135" t="s">
        <v>438</v>
      </c>
    </row>
    <row r="155" spans="1:13" x14ac:dyDescent="0.25">
      <c r="A155" s="100"/>
      <c r="B155" s="109"/>
      <c r="C155" s="132"/>
      <c r="D155" s="109"/>
      <c r="E155" s="19" t="s">
        <v>630</v>
      </c>
      <c r="F155" s="15" t="s">
        <v>33</v>
      </c>
      <c r="G155" s="15"/>
      <c r="H155" s="19" t="s">
        <v>781</v>
      </c>
      <c r="I155" s="76">
        <v>73.400000000000006</v>
      </c>
      <c r="J155" s="132"/>
      <c r="K155" s="58"/>
      <c r="L155" s="141"/>
      <c r="M155" s="135"/>
    </row>
    <row r="156" spans="1:13" x14ac:dyDescent="0.25">
      <c r="A156" s="100"/>
      <c r="B156" s="109"/>
      <c r="C156" s="132"/>
      <c r="D156" s="109"/>
      <c r="E156" s="19" t="s">
        <v>630</v>
      </c>
      <c r="F156" s="15" t="s">
        <v>34</v>
      </c>
      <c r="G156" s="15"/>
      <c r="H156" s="19" t="s">
        <v>782</v>
      </c>
      <c r="I156" s="76">
        <v>25.5</v>
      </c>
      <c r="J156" s="132"/>
      <c r="K156" s="58"/>
      <c r="L156" s="141"/>
      <c r="M156" s="135"/>
    </row>
    <row r="157" spans="1:13" x14ac:dyDescent="0.25">
      <c r="A157" s="100"/>
      <c r="B157" s="109"/>
      <c r="C157" s="132"/>
      <c r="D157" s="109"/>
      <c r="E157" s="19" t="s">
        <v>630</v>
      </c>
      <c r="F157" s="15" t="s">
        <v>37</v>
      </c>
      <c r="G157" s="15"/>
      <c r="H157" s="19" t="s">
        <v>783</v>
      </c>
      <c r="I157" s="76">
        <v>44.3</v>
      </c>
      <c r="J157" s="132"/>
      <c r="K157" s="58"/>
      <c r="L157" s="141"/>
      <c r="M157" s="135"/>
    </row>
    <row r="158" spans="1:13" x14ac:dyDescent="0.25">
      <c r="A158" s="100"/>
      <c r="B158" s="109"/>
      <c r="C158" s="132"/>
      <c r="D158" s="109"/>
      <c r="E158" s="19" t="s">
        <v>630</v>
      </c>
      <c r="F158" s="15" t="s">
        <v>53</v>
      </c>
      <c r="G158" s="15"/>
      <c r="H158" s="19" t="s">
        <v>784</v>
      </c>
      <c r="I158" s="76">
        <v>6.1</v>
      </c>
      <c r="J158" s="132"/>
      <c r="K158" s="58"/>
      <c r="L158" s="141"/>
      <c r="M158" s="135"/>
    </row>
    <row r="159" spans="1:13" x14ac:dyDescent="0.25">
      <c r="A159" s="100"/>
      <c r="B159" s="109"/>
      <c r="C159" s="132"/>
      <c r="D159" s="109"/>
      <c r="E159" s="19" t="s">
        <v>630</v>
      </c>
      <c r="F159" s="15" t="s">
        <v>38</v>
      </c>
      <c r="G159" s="15"/>
      <c r="H159" s="19" t="s">
        <v>785</v>
      </c>
      <c r="I159" s="76">
        <v>30.3</v>
      </c>
      <c r="J159" s="132"/>
      <c r="K159" s="58"/>
      <c r="L159" s="141"/>
      <c r="M159" s="135"/>
    </row>
    <row r="160" spans="1:13" x14ac:dyDescent="0.25">
      <c r="A160" s="100"/>
      <c r="B160" s="109"/>
      <c r="C160" s="132"/>
      <c r="D160" s="109"/>
      <c r="E160" s="19" t="s">
        <v>630</v>
      </c>
      <c r="F160" s="15" t="s">
        <v>684</v>
      </c>
      <c r="G160" s="15"/>
      <c r="H160" s="19" t="s">
        <v>787</v>
      </c>
      <c r="I160" s="76">
        <v>7.1</v>
      </c>
      <c r="J160" s="132"/>
      <c r="K160" s="58"/>
      <c r="L160" s="141"/>
      <c r="M160" s="135"/>
    </row>
    <row r="161" spans="1:13" x14ac:dyDescent="0.25">
      <c r="A161" s="100"/>
      <c r="B161" s="109"/>
      <c r="C161" s="132"/>
      <c r="D161" s="109"/>
      <c r="E161" s="19" t="s">
        <v>630</v>
      </c>
      <c r="F161" s="15" t="s">
        <v>55</v>
      </c>
      <c r="G161" s="15"/>
      <c r="H161" s="19" t="s">
        <v>786</v>
      </c>
      <c r="I161" s="76">
        <v>9.5</v>
      </c>
      <c r="J161" s="132"/>
      <c r="K161" s="58"/>
      <c r="L161" s="141"/>
      <c r="M161" s="135"/>
    </row>
    <row r="162" spans="1:13" x14ac:dyDescent="0.25">
      <c r="A162" s="100"/>
      <c r="B162" s="109"/>
      <c r="C162" s="132"/>
      <c r="D162" s="109"/>
      <c r="E162" s="19" t="s">
        <v>630</v>
      </c>
      <c r="F162" s="15" t="s">
        <v>59</v>
      </c>
      <c r="G162" s="15"/>
      <c r="H162" s="19" t="s">
        <v>788</v>
      </c>
      <c r="I162" s="76">
        <v>46.8</v>
      </c>
      <c r="J162" s="132"/>
      <c r="K162" s="58"/>
      <c r="L162" s="141"/>
      <c r="M162" s="135"/>
    </row>
    <row r="163" spans="1:13" ht="15.75" thickBot="1" x14ac:dyDescent="0.3">
      <c r="A163" s="101"/>
      <c r="B163" s="110"/>
      <c r="C163" s="133"/>
      <c r="D163" s="110"/>
      <c r="E163" s="20" t="s">
        <v>630</v>
      </c>
      <c r="F163" s="22" t="s">
        <v>40</v>
      </c>
      <c r="G163" s="22"/>
      <c r="H163" s="20" t="s">
        <v>789</v>
      </c>
      <c r="I163" s="79">
        <v>38.9</v>
      </c>
      <c r="J163" s="133"/>
      <c r="K163" s="60"/>
      <c r="L163" s="143"/>
      <c r="M163" s="139"/>
    </row>
  </sheetData>
  <mergeCells count="57">
    <mergeCell ref="M1:M2"/>
    <mergeCell ref="D3:D163"/>
    <mergeCell ref="L9:L39"/>
    <mergeCell ref="L3:L8"/>
    <mergeCell ref="L40:L45"/>
    <mergeCell ref="A1:D1"/>
    <mergeCell ref="E1:G1"/>
    <mergeCell ref="H1:H2"/>
    <mergeCell ref="I1:L1"/>
    <mergeCell ref="B3:B163"/>
    <mergeCell ref="A3:A163"/>
    <mergeCell ref="C70:C89"/>
    <mergeCell ref="C90:C109"/>
    <mergeCell ref="C110:C129"/>
    <mergeCell ref="C130:C149"/>
    <mergeCell ref="C150:C163"/>
    <mergeCell ref="M154:M163"/>
    <mergeCell ref="J154:J163"/>
    <mergeCell ref="C3:C39"/>
    <mergeCell ref="C40:C69"/>
    <mergeCell ref="L150:L153"/>
    <mergeCell ref="L154:L163"/>
    <mergeCell ref="J3:J8"/>
    <mergeCell ref="J40:J45"/>
    <mergeCell ref="J70:J76"/>
    <mergeCell ref="J90:J96"/>
    <mergeCell ref="J110:J116"/>
    <mergeCell ref="L46:L69"/>
    <mergeCell ref="L70:L76"/>
    <mergeCell ref="L77:L89"/>
    <mergeCell ref="L90:L96"/>
    <mergeCell ref="L97:L109"/>
    <mergeCell ref="M3:M8"/>
    <mergeCell ref="M9:M39"/>
    <mergeCell ref="M40:M45"/>
    <mergeCell ref="M46:M69"/>
    <mergeCell ref="M70:M76"/>
    <mergeCell ref="J130:J136"/>
    <mergeCell ref="J150:J153"/>
    <mergeCell ref="M117:M129"/>
    <mergeCell ref="M130:M136"/>
    <mergeCell ref="M137:M149"/>
    <mergeCell ref="M150:M153"/>
    <mergeCell ref="J137:J149"/>
    <mergeCell ref="L117:L129"/>
    <mergeCell ref="L130:L136"/>
    <mergeCell ref="L137:L149"/>
    <mergeCell ref="J117:J129"/>
    <mergeCell ref="J9:J39"/>
    <mergeCell ref="J46:J69"/>
    <mergeCell ref="J77:J89"/>
    <mergeCell ref="J97:J109"/>
    <mergeCell ref="M110:M116"/>
    <mergeCell ref="M77:M89"/>
    <mergeCell ref="M90:M96"/>
    <mergeCell ref="M97:M109"/>
    <mergeCell ref="L110:L116"/>
  </mergeCells>
  <phoneticPr fontId="7" type="noConversion"/>
  <conditionalFormatting sqref="M77">
    <cfRule type="containsText" dxfId="7" priority="3" operator="containsText" text="NO">
      <formula>NOT(ISERROR(SEARCH("NO",M77)))</formula>
    </cfRule>
    <cfRule type="containsText" dxfId="6" priority="4" operator="containsText" text="OK">
      <formula>NOT(ISERROR(SEARCH("OK",M77)))</formula>
    </cfRule>
  </conditionalFormatting>
  <conditionalFormatting sqref="M3">
    <cfRule type="containsText" dxfId="5" priority="1" operator="containsText" text="NO">
      <formula>NOT(ISERROR(SEARCH("NO",M3)))</formula>
    </cfRule>
    <cfRule type="containsText" dxfId="4" priority="2" operator="containsText" text="OK">
      <formula>NOT(ISERROR(SEARCH("OK",M3)))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C70B1-F36F-4A00-AE80-7CD5411E337B}">
  <dimension ref="A1:O86"/>
  <sheetViews>
    <sheetView tabSelected="1" topLeftCell="E2" zoomScale="70" zoomScaleNormal="70" workbookViewId="0">
      <selection activeCell="V68" sqref="V68"/>
    </sheetView>
  </sheetViews>
  <sheetFormatPr defaultRowHeight="15" x14ac:dyDescent="0.25"/>
  <cols>
    <col min="1" max="1" width="14.28515625" bestFit="1" customWidth="1"/>
    <col min="2" max="2" width="25.5703125" bestFit="1" customWidth="1"/>
    <col min="3" max="3" width="13.85546875" bestFit="1" customWidth="1"/>
    <col min="4" max="4" width="60.140625" bestFit="1" customWidth="1"/>
    <col min="5" max="5" width="27.5703125" style="57" bestFit="1" customWidth="1"/>
    <col min="6" max="6" width="18" style="66" bestFit="1" customWidth="1"/>
    <col min="7" max="7" width="14.42578125" hidden="1" customWidth="1"/>
    <col min="8" max="8" width="132.7109375" style="66" bestFit="1" customWidth="1"/>
    <col min="9" max="9" width="13.140625" style="66" bestFit="1" customWidth="1"/>
    <col min="10" max="10" width="13.85546875" style="59" bestFit="1" customWidth="1"/>
    <col min="11" max="11" width="23.5703125" style="59" hidden="1" customWidth="1"/>
    <col min="12" max="12" width="24.28515625" style="59" bestFit="1" customWidth="1"/>
    <col min="13" max="13" width="11.5703125" style="66" bestFit="1" customWidth="1"/>
  </cols>
  <sheetData>
    <row r="1" spans="1:14" ht="15.75" thickBot="1" x14ac:dyDescent="0.3">
      <c r="A1" s="91" t="s">
        <v>7</v>
      </c>
      <c r="B1" s="92"/>
      <c r="C1" s="92"/>
      <c r="D1" s="93"/>
      <c r="E1" s="91" t="s">
        <v>8</v>
      </c>
      <c r="F1" s="92"/>
      <c r="G1" s="94"/>
      <c r="H1" s="95" t="s">
        <v>70</v>
      </c>
      <c r="I1" s="160" t="s">
        <v>344</v>
      </c>
      <c r="J1" s="161"/>
      <c r="K1" s="161"/>
      <c r="L1" s="162"/>
      <c r="M1" s="121" t="s">
        <v>350</v>
      </c>
    </row>
    <row r="2" spans="1:14" ht="15.75" thickBot="1" x14ac:dyDescent="0.3">
      <c r="A2" s="1" t="s">
        <v>0</v>
      </c>
      <c r="B2" s="1" t="s">
        <v>1</v>
      </c>
      <c r="C2" s="56" t="s">
        <v>2</v>
      </c>
      <c r="D2" s="65" t="s">
        <v>3</v>
      </c>
      <c r="E2" s="67" t="s">
        <v>4</v>
      </c>
      <c r="F2" s="48" t="s">
        <v>5</v>
      </c>
      <c r="G2" s="38" t="s">
        <v>6</v>
      </c>
      <c r="H2" s="96"/>
      <c r="I2" s="8" t="s">
        <v>601</v>
      </c>
      <c r="J2" s="68" t="s">
        <v>603</v>
      </c>
      <c r="K2" s="68" t="s">
        <v>604</v>
      </c>
      <c r="L2" s="68" t="s">
        <v>605</v>
      </c>
      <c r="M2" s="150"/>
    </row>
    <row r="3" spans="1:14" ht="15.75" hidden="1" thickBot="1" x14ac:dyDescent="0.3">
      <c r="A3" s="127" t="s">
        <v>9</v>
      </c>
      <c r="B3" s="123" t="s">
        <v>500</v>
      </c>
      <c r="C3" s="100" t="s">
        <v>63</v>
      </c>
      <c r="D3" s="127" t="s">
        <v>501</v>
      </c>
      <c r="E3" s="12" t="s">
        <v>502</v>
      </c>
      <c r="F3" s="19" t="s">
        <v>20</v>
      </c>
      <c r="G3" s="15"/>
      <c r="H3" s="18" t="s">
        <v>507</v>
      </c>
      <c r="I3" s="18">
        <v>21.2</v>
      </c>
      <c r="J3" s="45"/>
      <c r="K3" s="45"/>
      <c r="L3" s="45"/>
      <c r="M3" s="19"/>
    </row>
    <row r="4" spans="1:14" ht="15.75" hidden="1" thickBot="1" x14ac:dyDescent="0.3">
      <c r="A4" s="100"/>
      <c r="B4" s="124"/>
      <c r="C4" s="101"/>
      <c r="D4" s="100"/>
      <c r="E4" s="21" t="s">
        <v>502</v>
      </c>
      <c r="F4" s="20" t="s">
        <v>503</v>
      </c>
      <c r="G4" s="44"/>
      <c r="H4" s="20" t="s">
        <v>506</v>
      </c>
      <c r="I4" s="19">
        <v>28</v>
      </c>
      <c r="J4" s="45"/>
      <c r="K4" s="45"/>
      <c r="L4" s="45"/>
      <c r="M4" s="20"/>
    </row>
    <row r="5" spans="1:14" ht="15.75" hidden="1" thickBot="1" x14ac:dyDescent="0.3">
      <c r="A5" s="100"/>
      <c r="B5" s="124"/>
      <c r="C5" s="41" t="s">
        <v>232</v>
      </c>
      <c r="D5" s="100"/>
      <c r="E5" s="21" t="s">
        <v>502</v>
      </c>
      <c r="F5" s="20" t="s">
        <v>503</v>
      </c>
      <c r="G5" s="15"/>
      <c r="H5" s="20" t="s">
        <v>505</v>
      </c>
      <c r="I5" s="18">
        <v>67.5</v>
      </c>
      <c r="J5" s="28"/>
      <c r="K5" s="28"/>
      <c r="L5" s="28"/>
      <c r="M5" s="18"/>
    </row>
    <row r="6" spans="1:14" ht="15.75" hidden="1" thickBot="1" x14ac:dyDescent="0.3">
      <c r="A6" s="100"/>
      <c r="B6" s="124"/>
      <c r="C6" s="41" t="s">
        <v>259</v>
      </c>
      <c r="D6" s="100"/>
      <c r="E6" s="42" t="s">
        <v>502</v>
      </c>
      <c r="F6" s="31" t="s">
        <v>503</v>
      </c>
      <c r="G6" s="44"/>
      <c r="H6" s="31" t="s">
        <v>508</v>
      </c>
      <c r="I6" s="31">
        <v>18.2</v>
      </c>
      <c r="J6" s="43"/>
      <c r="K6" s="43"/>
      <c r="L6" s="43"/>
      <c r="M6" s="31"/>
      <c r="N6" t="s">
        <v>602</v>
      </c>
    </row>
    <row r="7" spans="1:14" ht="15.75" hidden="1" thickBot="1" x14ac:dyDescent="0.3">
      <c r="A7" s="100"/>
      <c r="B7" s="124"/>
      <c r="C7" s="41" t="s">
        <v>275</v>
      </c>
      <c r="D7" s="100"/>
      <c r="E7" s="42" t="s">
        <v>502</v>
      </c>
      <c r="F7" s="31" t="s">
        <v>503</v>
      </c>
      <c r="G7" s="44"/>
      <c r="H7" s="31" t="s">
        <v>509</v>
      </c>
      <c r="I7" s="31">
        <v>18.600000000000001</v>
      </c>
      <c r="J7" s="43"/>
      <c r="K7" s="43"/>
      <c r="L7" s="43"/>
      <c r="M7" s="31"/>
    </row>
    <row r="8" spans="1:14" ht="15.75" hidden="1" thickBot="1" x14ac:dyDescent="0.3">
      <c r="A8" s="100"/>
      <c r="B8" s="124"/>
      <c r="C8" s="41" t="s">
        <v>291</v>
      </c>
      <c r="D8" s="100"/>
      <c r="E8" s="42" t="s">
        <v>502</v>
      </c>
      <c r="F8" s="31" t="s">
        <v>503</v>
      </c>
      <c r="G8" s="44"/>
      <c r="H8" s="31" t="s">
        <v>510</v>
      </c>
      <c r="I8" s="19">
        <v>18.600000000000001</v>
      </c>
      <c r="J8" s="45"/>
      <c r="K8" s="45"/>
      <c r="L8" s="45"/>
      <c r="M8" s="19"/>
    </row>
    <row r="9" spans="1:14" ht="15.75" hidden="1" thickBot="1" x14ac:dyDescent="0.3">
      <c r="A9" s="100"/>
      <c r="B9" s="124"/>
      <c r="C9" s="41" t="s">
        <v>304</v>
      </c>
      <c r="D9" s="100"/>
      <c r="E9" s="42" t="s">
        <v>502</v>
      </c>
      <c r="F9" s="31" t="s">
        <v>503</v>
      </c>
      <c r="G9" s="44"/>
      <c r="H9" s="18" t="s">
        <v>511</v>
      </c>
      <c r="I9" s="18">
        <v>17.2</v>
      </c>
      <c r="J9" s="28"/>
      <c r="K9" s="28"/>
      <c r="L9" s="28"/>
      <c r="M9" s="18"/>
    </row>
    <row r="10" spans="1:14" ht="15.75" hidden="1" thickBot="1" x14ac:dyDescent="0.3">
      <c r="A10" s="100"/>
      <c r="B10" s="124"/>
      <c r="C10" s="127" t="s">
        <v>317</v>
      </c>
      <c r="D10" s="100"/>
      <c r="E10" s="12" t="s">
        <v>502</v>
      </c>
      <c r="F10" s="18" t="s">
        <v>504</v>
      </c>
      <c r="G10" s="13"/>
      <c r="H10" s="18" t="s">
        <v>513</v>
      </c>
      <c r="I10" s="18">
        <v>2</v>
      </c>
      <c r="J10" s="28"/>
      <c r="K10" s="28"/>
      <c r="L10" s="28"/>
      <c r="M10" s="18"/>
    </row>
    <row r="11" spans="1:14" ht="15.75" hidden="1" thickBot="1" x14ac:dyDescent="0.3">
      <c r="A11" s="100"/>
      <c r="B11" s="124"/>
      <c r="C11" s="101"/>
      <c r="D11" s="101"/>
      <c r="E11" s="21" t="s">
        <v>502</v>
      </c>
      <c r="F11" s="20" t="s">
        <v>503</v>
      </c>
      <c r="G11" s="44"/>
      <c r="H11" s="20" t="s">
        <v>512</v>
      </c>
      <c r="I11" s="20">
        <v>60.4</v>
      </c>
      <c r="J11" s="30"/>
      <c r="K11" s="30"/>
      <c r="L11" s="30"/>
      <c r="M11" s="20"/>
    </row>
    <row r="12" spans="1:14" ht="15.75" hidden="1" thickBot="1" x14ac:dyDescent="0.3">
      <c r="A12" s="100"/>
      <c r="B12" s="108" t="s">
        <v>10</v>
      </c>
      <c r="C12" s="163" t="s">
        <v>14</v>
      </c>
      <c r="D12" s="108" t="s">
        <v>184</v>
      </c>
      <c r="E12" s="12" t="s">
        <v>514</v>
      </c>
      <c r="F12" s="18" t="s">
        <v>515</v>
      </c>
      <c r="G12" s="13"/>
      <c r="H12" s="18" t="s">
        <v>518</v>
      </c>
      <c r="I12" s="18">
        <v>12.6</v>
      </c>
      <c r="J12" s="149">
        <v>17</v>
      </c>
      <c r="K12" s="28"/>
      <c r="M12" s="73"/>
    </row>
    <row r="13" spans="1:14" ht="15.75" hidden="1" thickBot="1" x14ac:dyDescent="0.3">
      <c r="A13" s="100"/>
      <c r="B13" s="109"/>
      <c r="C13" s="164"/>
      <c r="D13" s="109"/>
      <c r="E13" s="14" t="s">
        <v>514</v>
      </c>
      <c r="F13" s="19" t="s">
        <v>516</v>
      </c>
      <c r="G13" s="15"/>
      <c r="H13" s="19" t="s">
        <v>519</v>
      </c>
      <c r="I13" s="19">
        <v>0.4</v>
      </c>
      <c r="J13" s="130"/>
      <c r="K13" s="45"/>
      <c r="L13" s="61"/>
    </row>
    <row r="14" spans="1:14" x14ac:dyDescent="0.25">
      <c r="A14" s="100"/>
      <c r="B14" s="109"/>
      <c r="C14" s="164"/>
      <c r="D14" s="109"/>
      <c r="E14" s="12" t="s">
        <v>514</v>
      </c>
      <c r="F14" s="18" t="s">
        <v>504</v>
      </c>
      <c r="G14" s="13"/>
      <c r="H14" s="18" t="s">
        <v>520</v>
      </c>
      <c r="I14" s="18">
        <v>341</v>
      </c>
      <c r="J14" s="156">
        <v>2497</v>
      </c>
      <c r="K14" s="28" t="s">
        <v>17</v>
      </c>
      <c r="L14" s="156">
        <v>2500</v>
      </c>
      <c r="M14" s="108" t="s">
        <v>438</v>
      </c>
    </row>
    <row r="15" spans="1:14" x14ac:dyDescent="0.25">
      <c r="A15" s="100"/>
      <c r="B15" s="109"/>
      <c r="C15" s="164"/>
      <c r="D15" s="109"/>
      <c r="E15" s="14" t="s">
        <v>514</v>
      </c>
      <c r="F15" s="19" t="s">
        <v>503</v>
      </c>
      <c r="G15" s="15"/>
      <c r="H15" s="19" t="s">
        <v>521</v>
      </c>
      <c r="I15" s="19">
        <v>457</v>
      </c>
      <c r="J15" s="155"/>
      <c r="K15" s="45" t="s">
        <v>17</v>
      </c>
      <c r="L15" s="155"/>
      <c r="M15" s="109"/>
    </row>
    <row r="16" spans="1:14" ht="15.75" thickBot="1" x14ac:dyDescent="0.3">
      <c r="A16" s="100"/>
      <c r="B16" s="109"/>
      <c r="C16" s="165"/>
      <c r="D16" s="109"/>
      <c r="E16" s="21" t="s">
        <v>514</v>
      </c>
      <c r="F16" s="20" t="s">
        <v>20</v>
      </c>
      <c r="G16" s="22"/>
      <c r="H16" s="20" t="s">
        <v>517</v>
      </c>
      <c r="I16" s="20">
        <v>91.4</v>
      </c>
      <c r="J16" s="74">
        <v>1499</v>
      </c>
      <c r="K16" s="30" t="s">
        <v>17</v>
      </c>
      <c r="L16" s="74">
        <v>1500</v>
      </c>
      <c r="M16" s="20" t="s">
        <v>438</v>
      </c>
    </row>
    <row r="17" spans="1:13" x14ac:dyDescent="0.25">
      <c r="A17" s="100"/>
      <c r="B17" s="109"/>
      <c r="C17" s="163" t="s">
        <v>63</v>
      </c>
      <c r="D17" s="109"/>
      <c r="E17" s="12" t="s">
        <v>514</v>
      </c>
      <c r="F17" s="18" t="s">
        <v>515</v>
      </c>
      <c r="G17" s="13"/>
      <c r="H17" s="18" t="s">
        <v>528</v>
      </c>
      <c r="I17" s="18">
        <v>53.6</v>
      </c>
      <c r="J17" s="156">
        <v>297</v>
      </c>
      <c r="K17" s="28" t="s">
        <v>17</v>
      </c>
      <c r="L17" s="156">
        <v>300</v>
      </c>
      <c r="M17" s="108" t="s">
        <v>438</v>
      </c>
    </row>
    <row r="18" spans="1:13" x14ac:dyDescent="0.25">
      <c r="A18" s="100"/>
      <c r="B18" s="109"/>
      <c r="C18" s="164"/>
      <c r="D18" s="109"/>
      <c r="E18" s="14" t="s">
        <v>514</v>
      </c>
      <c r="F18" s="19" t="s">
        <v>516</v>
      </c>
      <c r="G18" s="15"/>
      <c r="H18" s="19" t="s">
        <v>529</v>
      </c>
      <c r="I18" s="19">
        <v>104.2</v>
      </c>
      <c r="J18" s="155"/>
      <c r="K18" s="45" t="s">
        <v>17</v>
      </c>
      <c r="L18" s="155"/>
      <c r="M18" s="109"/>
    </row>
    <row r="19" spans="1:13" x14ac:dyDescent="0.25">
      <c r="A19" s="100"/>
      <c r="B19" s="109"/>
      <c r="C19" s="164"/>
      <c r="D19" s="109"/>
      <c r="E19" s="14" t="s">
        <v>514</v>
      </c>
      <c r="F19" s="19" t="s">
        <v>504</v>
      </c>
      <c r="G19" s="15"/>
      <c r="H19" s="19" t="s">
        <v>530</v>
      </c>
      <c r="I19" s="19">
        <v>91</v>
      </c>
      <c r="J19" s="155">
        <v>1747</v>
      </c>
      <c r="K19" s="45" t="s">
        <v>17</v>
      </c>
      <c r="L19" s="155">
        <v>1750</v>
      </c>
      <c r="M19" s="109" t="s">
        <v>438</v>
      </c>
    </row>
    <row r="20" spans="1:13" x14ac:dyDescent="0.25">
      <c r="A20" s="100"/>
      <c r="B20" s="109"/>
      <c r="C20" s="164"/>
      <c r="D20" s="109"/>
      <c r="E20" s="14" t="s">
        <v>514</v>
      </c>
      <c r="F20" s="19" t="s">
        <v>503</v>
      </c>
      <c r="G20" s="15"/>
      <c r="H20" s="19" t="s">
        <v>531</v>
      </c>
      <c r="I20" s="19">
        <v>157.4</v>
      </c>
      <c r="J20" s="155"/>
      <c r="K20" s="45" t="s">
        <v>17</v>
      </c>
      <c r="L20" s="155"/>
      <c r="M20" s="109"/>
    </row>
    <row r="21" spans="1:13" x14ac:dyDescent="0.25">
      <c r="A21" s="100"/>
      <c r="B21" s="109"/>
      <c r="C21" s="164"/>
      <c r="D21" s="109"/>
      <c r="E21" s="14" t="s">
        <v>514</v>
      </c>
      <c r="F21" s="19" t="s">
        <v>523</v>
      </c>
      <c r="G21" s="15"/>
      <c r="H21" s="19" t="s">
        <v>532</v>
      </c>
      <c r="I21" s="19">
        <v>66</v>
      </c>
      <c r="J21" s="155"/>
      <c r="K21" s="45" t="s">
        <v>17</v>
      </c>
      <c r="L21" s="155"/>
      <c r="M21" s="109"/>
    </row>
    <row r="22" spans="1:13" x14ac:dyDescent="0.25">
      <c r="A22" s="100"/>
      <c r="B22" s="109"/>
      <c r="C22" s="164"/>
      <c r="D22" s="109"/>
      <c r="E22" s="14" t="s">
        <v>514</v>
      </c>
      <c r="F22" s="19" t="s">
        <v>524</v>
      </c>
      <c r="G22" s="15"/>
      <c r="H22" s="19" t="s">
        <v>533</v>
      </c>
      <c r="I22" s="19">
        <v>120.7</v>
      </c>
      <c r="J22" s="155"/>
      <c r="K22" s="45" t="s">
        <v>17</v>
      </c>
      <c r="L22" s="155"/>
      <c r="M22" s="109"/>
    </row>
    <row r="23" spans="1:13" x14ac:dyDescent="0.25">
      <c r="A23" s="100"/>
      <c r="B23" s="109"/>
      <c r="C23" s="164"/>
      <c r="D23" s="109"/>
      <c r="E23" s="14" t="s">
        <v>514</v>
      </c>
      <c r="F23" s="19" t="s">
        <v>525</v>
      </c>
      <c r="G23" s="15"/>
      <c r="H23" s="19" t="s">
        <v>534</v>
      </c>
      <c r="I23" s="19">
        <v>41.8</v>
      </c>
      <c r="J23" s="155">
        <v>660</v>
      </c>
      <c r="K23" s="45" t="s">
        <v>17</v>
      </c>
      <c r="L23" s="155">
        <v>700</v>
      </c>
      <c r="M23" s="109" t="s">
        <v>438</v>
      </c>
    </row>
    <row r="24" spans="1:13" x14ac:dyDescent="0.25">
      <c r="A24" s="100"/>
      <c r="B24" s="109"/>
      <c r="C24" s="164"/>
      <c r="D24" s="109"/>
      <c r="E24" s="14" t="s">
        <v>514</v>
      </c>
      <c r="F24" s="19" t="s">
        <v>526</v>
      </c>
      <c r="G24" s="15"/>
      <c r="H24" s="19" t="s">
        <v>535</v>
      </c>
      <c r="I24" s="19">
        <v>48.1</v>
      </c>
      <c r="J24" s="155"/>
      <c r="K24" s="45" t="s">
        <v>17</v>
      </c>
      <c r="L24" s="155"/>
      <c r="M24" s="109"/>
    </row>
    <row r="25" spans="1:13" x14ac:dyDescent="0.25">
      <c r="A25" s="100"/>
      <c r="B25" s="109"/>
      <c r="C25" s="164"/>
      <c r="D25" s="109"/>
      <c r="E25" s="14" t="s">
        <v>514</v>
      </c>
      <c r="F25" s="19" t="s">
        <v>46</v>
      </c>
      <c r="G25" s="15"/>
      <c r="H25" s="19" t="s">
        <v>527</v>
      </c>
      <c r="I25" s="19">
        <v>9.6</v>
      </c>
      <c r="J25" s="155"/>
      <c r="K25" s="45" t="s">
        <v>17</v>
      </c>
      <c r="L25" s="155"/>
      <c r="M25" s="109"/>
    </row>
    <row r="26" spans="1:13" ht="15.75" thickBot="1" x14ac:dyDescent="0.3">
      <c r="A26" s="100"/>
      <c r="B26" s="109"/>
      <c r="C26" s="165"/>
      <c r="D26" s="109"/>
      <c r="E26" s="21" t="s">
        <v>514</v>
      </c>
      <c r="F26" s="20" t="s">
        <v>20</v>
      </c>
      <c r="G26" s="22"/>
      <c r="H26" s="20" t="s">
        <v>522</v>
      </c>
      <c r="I26" s="20">
        <v>17.5</v>
      </c>
      <c r="J26" s="74">
        <v>38</v>
      </c>
      <c r="K26" s="30" t="s">
        <v>17</v>
      </c>
      <c r="L26" s="157"/>
      <c r="M26" s="110"/>
    </row>
    <row r="27" spans="1:13" ht="15" hidden="1" customHeight="1" x14ac:dyDescent="0.3">
      <c r="A27" s="100"/>
      <c r="B27" s="109"/>
      <c r="C27" s="166" t="s">
        <v>64</v>
      </c>
      <c r="D27" s="109"/>
      <c r="E27" s="14" t="s">
        <v>536</v>
      </c>
      <c r="F27" s="19" t="s">
        <v>503</v>
      </c>
      <c r="G27" s="15"/>
      <c r="H27" s="19" t="s">
        <v>538</v>
      </c>
      <c r="I27" s="19">
        <v>9</v>
      </c>
      <c r="J27" s="45">
        <v>31</v>
      </c>
      <c r="K27" s="45"/>
      <c r="L27" s="61">
        <v>2300</v>
      </c>
      <c r="M27" s="19" t="s">
        <v>438</v>
      </c>
    </row>
    <row r="28" spans="1:13" ht="15" hidden="1" customHeight="1" x14ac:dyDescent="0.3">
      <c r="A28" s="100"/>
      <c r="B28" s="109"/>
      <c r="C28" s="167"/>
      <c r="D28" s="109"/>
      <c r="E28" s="14" t="s">
        <v>536</v>
      </c>
      <c r="F28" s="19" t="s">
        <v>525</v>
      </c>
      <c r="G28" s="15"/>
      <c r="H28" s="19" t="s">
        <v>539</v>
      </c>
      <c r="I28" s="19">
        <v>7.7</v>
      </c>
      <c r="J28" s="45">
        <v>54</v>
      </c>
      <c r="K28" s="45"/>
      <c r="L28" s="61"/>
      <c r="M28" s="19" t="s">
        <v>438</v>
      </c>
    </row>
    <row r="29" spans="1:13" x14ac:dyDescent="0.25">
      <c r="A29" s="100"/>
      <c r="B29" s="109"/>
      <c r="C29" s="167"/>
      <c r="D29" s="109"/>
      <c r="E29" s="12" t="s">
        <v>514</v>
      </c>
      <c r="F29" s="18" t="s">
        <v>515</v>
      </c>
      <c r="G29" s="13"/>
      <c r="H29" s="18" t="s">
        <v>540</v>
      </c>
      <c r="I29" s="18">
        <v>450.7</v>
      </c>
      <c r="J29" s="156">
        <v>1489</v>
      </c>
      <c r="K29" s="28" t="s">
        <v>17</v>
      </c>
      <c r="L29" s="156">
        <v>1500</v>
      </c>
      <c r="M29" s="108" t="s">
        <v>438</v>
      </c>
    </row>
    <row r="30" spans="1:13" x14ac:dyDescent="0.25">
      <c r="A30" s="100"/>
      <c r="B30" s="109"/>
      <c r="C30" s="167"/>
      <c r="D30" s="109"/>
      <c r="E30" s="14" t="s">
        <v>514</v>
      </c>
      <c r="F30" s="19" t="s">
        <v>516</v>
      </c>
      <c r="G30" s="15"/>
      <c r="H30" s="19" t="s">
        <v>541</v>
      </c>
      <c r="I30" s="19">
        <v>393.2</v>
      </c>
      <c r="J30" s="155"/>
      <c r="K30" s="45" t="s">
        <v>17</v>
      </c>
      <c r="L30" s="155"/>
      <c r="M30" s="109"/>
    </row>
    <row r="31" spans="1:13" x14ac:dyDescent="0.25">
      <c r="A31" s="100"/>
      <c r="B31" s="109"/>
      <c r="C31" s="167"/>
      <c r="D31" s="109"/>
      <c r="E31" s="14" t="s">
        <v>514</v>
      </c>
      <c r="F31" s="19" t="s">
        <v>504</v>
      </c>
      <c r="G31" s="15"/>
      <c r="H31" s="19" t="s">
        <v>542</v>
      </c>
      <c r="I31" s="19">
        <v>207.5</v>
      </c>
      <c r="J31" s="155">
        <v>2289</v>
      </c>
      <c r="K31" s="45" t="s">
        <v>17</v>
      </c>
      <c r="L31" s="155">
        <v>2300</v>
      </c>
      <c r="M31" s="109" t="s">
        <v>438</v>
      </c>
    </row>
    <row r="32" spans="1:13" x14ac:dyDescent="0.25">
      <c r="A32" s="100"/>
      <c r="B32" s="109"/>
      <c r="C32" s="167"/>
      <c r="D32" s="109"/>
      <c r="E32" s="14" t="s">
        <v>514</v>
      </c>
      <c r="F32" s="19" t="s">
        <v>503</v>
      </c>
      <c r="G32" s="15"/>
      <c r="H32" s="19" t="s">
        <v>543</v>
      </c>
      <c r="I32" s="19">
        <v>229.1</v>
      </c>
      <c r="J32" s="155"/>
      <c r="K32" s="45" t="s">
        <v>17</v>
      </c>
      <c r="L32" s="155"/>
      <c r="M32" s="109"/>
    </row>
    <row r="33" spans="1:13" x14ac:dyDescent="0.25">
      <c r="A33" s="100"/>
      <c r="B33" s="109"/>
      <c r="C33" s="167"/>
      <c r="D33" s="109"/>
      <c r="E33" s="14" t="s">
        <v>514</v>
      </c>
      <c r="F33" s="19" t="s">
        <v>523</v>
      </c>
      <c r="G33" s="15"/>
      <c r="H33" s="19" t="s">
        <v>544</v>
      </c>
      <c r="I33" s="19">
        <v>92</v>
      </c>
      <c r="J33" s="155"/>
      <c r="K33" s="45" t="s">
        <v>17</v>
      </c>
      <c r="L33" s="155"/>
      <c r="M33" s="109"/>
    </row>
    <row r="34" spans="1:13" ht="15.75" thickBot="1" x14ac:dyDescent="0.3">
      <c r="A34" s="100"/>
      <c r="B34" s="109"/>
      <c r="C34" s="167"/>
      <c r="D34" s="109"/>
      <c r="E34" s="21" t="s">
        <v>514</v>
      </c>
      <c r="F34" s="20" t="s">
        <v>524</v>
      </c>
      <c r="G34" s="22"/>
      <c r="H34" s="20" t="s">
        <v>545</v>
      </c>
      <c r="I34" s="20">
        <v>98.3</v>
      </c>
      <c r="J34" s="157"/>
      <c r="K34" s="30" t="s">
        <v>17</v>
      </c>
      <c r="L34" s="157"/>
      <c r="M34" s="110"/>
    </row>
    <row r="35" spans="1:13" ht="15.75" hidden="1" thickBot="1" x14ac:dyDescent="0.3">
      <c r="A35" s="100"/>
      <c r="B35" s="109"/>
      <c r="C35" s="167"/>
      <c r="D35" s="109"/>
      <c r="E35" s="14" t="s">
        <v>514</v>
      </c>
      <c r="F35" s="19" t="s">
        <v>525</v>
      </c>
      <c r="G35" s="15"/>
      <c r="H35" s="19" t="s">
        <v>546</v>
      </c>
      <c r="I35" s="19">
        <v>69.400000000000006</v>
      </c>
      <c r="J35" s="130">
        <v>938</v>
      </c>
      <c r="K35" s="45"/>
      <c r="L35" s="130">
        <v>0</v>
      </c>
      <c r="M35" s="19" t="s">
        <v>438</v>
      </c>
    </row>
    <row r="36" spans="1:13" ht="15.75" hidden="1" thickBot="1" x14ac:dyDescent="0.3">
      <c r="A36" s="100"/>
      <c r="B36" s="109"/>
      <c r="C36" s="167"/>
      <c r="D36" s="109"/>
      <c r="E36" s="14" t="s">
        <v>514</v>
      </c>
      <c r="F36" s="19" t="s">
        <v>526</v>
      </c>
      <c r="G36" s="15"/>
      <c r="H36" s="19" t="s">
        <v>547</v>
      </c>
      <c r="I36" s="19">
        <v>8.1</v>
      </c>
      <c r="J36" s="130"/>
      <c r="K36" s="45"/>
      <c r="L36" s="130"/>
      <c r="M36" s="19" t="s">
        <v>438</v>
      </c>
    </row>
    <row r="37" spans="1:13" ht="15.75" hidden="1" thickBot="1" x14ac:dyDescent="0.3">
      <c r="A37" s="100"/>
      <c r="B37" s="109"/>
      <c r="C37" s="168"/>
      <c r="D37" s="109"/>
      <c r="E37" s="21" t="s">
        <v>514</v>
      </c>
      <c r="F37" s="20" t="s">
        <v>46</v>
      </c>
      <c r="G37" s="22"/>
      <c r="H37" s="20" t="s">
        <v>537</v>
      </c>
      <c r="I37" s="19">
        <v>28.8</v>
      </c>
      <c r="J37" s="130"/>
      <c r="K37" s="45"/>
      <c r="L37" s="130"/>
      <c r="M37" s="19" t="s">
        <v>438</v>
      </c>
    </row>
    <row r="38" spans="1:13" x14ac:dyDescent="0.25">
      <c r="A38" s="100"/>
      <c r="B38" s="109"/>
      <c r="C38" s="147" t="s">
        <v>65</v>
      </c>
      <c r="D38" s="109"/>
      <c r="E38" s="14" t="s">
        <v>514</v>
      </c>
      <c r="F38" s="19" t="s">
        <v>548</v>
      </c>
      <c r="G38" s="15"/>
      <c r="H38" s="19" t="s">
        <v>549</v>
      </c>
      <c r="I38" s="18">
        <v>4.8</v>
      </c>
      <c r="J38" s="156">
        <v>1297</v>
      </c>
      <c r="K38" s="28" t="s">
        <v>17</v>
      </c>
      <c r="L38" s="156">
        <v>1300</v>
      </c>
      <c r="M38" s="108" t="s">
        <v>438</v>
      </c>
    </row>
    <row r="39" spans="1:13" x14ac:dyDescent="0.25">
      <c r="A39" s="100"/>
      <c r="B39" s="109"/>
      <c r="C39" s="147"/>
      <c r="D39" s="109"/>
      <c r="E39" s="14" t="s">
        <v>514</v>
      </c>
      <c r="F39" s="19" t="s">
        <v>515</v>
      </c>
      <c r="G39" s="15"/>
      <c r="H39" s="19" t="s">
        <v>550</v>
      </c>
      <c r="I39" s="19">
        <v>506.4</v>
      </c>
      <c r="J39" s="155"/>
      <c r="K39" s="45" t="s">
        <v>17</v>
      </c>
      <c r="L39" s="155"/>
      <c r="M39" s="109"/>
    </row>
    <row r="40" spans="1:13" x14ac:dyDescent="0.25">
      <c r="A40" s="100"/>
      <c r="B40" s="109"/>
      <c r="C40" s="147"/>
      <c r="D40" s="109"/>
      <c r="E40" s="14" t="s">
        <v>514</v>
      </c>
      <c r="F40" s="19" t="s">
        <v>516</v>
      </c>
      <c r="G40" s="15"/>
      <c r="H40" s="19" t="s">
        <v>551</v>
      </c>
      <c r="I40" s="19">
        <v>353.8</v>
      </c>
      <c r="J40" s="155"/>
      <c r="K40" s="45" t="s">
        <v>17</v>
      </c>
      <c r="L40" s="155"/>
      <c r="M40" s="109"/>
    </row>
    <row r="41" spans="1:13" x14ac:dyDescent="0.25">
      <c r="A41" s="100"/>
      <c r="B41" s="109"/>
      <c r="C41" s="147"/>
      <c r="D41" s="109"/>
      <c r="E41" s="14" t="s">
        <v>514</v>
      </c>
      <c r="F41" s="19" t="s">
        <v>504</v>
      </c>
      <c r="G41" s="15"/>
      <c r="H41" s="19" t="s">
        <v>552</v>
      </c>
      <c r="I41" s="19">
        <v>111</v>
      </c>
      <c r="J41" s="155">
        <v>3249</v>
      </c>
      <c r="K41" s="45" t="s">
        <v>17</v>
      </c>
      <c r="L41" s="155">
        <f>550+2700</f>
        <v>3250</v>
      </c>
      <c r="M41" s="109" t="s">
        <v>438</v>
      </c>
    </row>
    <row r="42" spans="1:13" x14ac:dyDescent="0.25">
      <c r="A42" s="100"/>
      <c r="B42" s="109"/>
      <c r="C42" s="147"/>
      <c r="D42" s="109"/>
      <c r="E42" s="14" t="s">
        <v>514</v>
      </c>
      <c r="F42" s="19" t="s">
        <v>503</v>
      </c>
      <c r="G42" s="15"/>
      <c r="H42" s="19" t="s">
        <v>553</v>
      </c>
      <c r="I42" s="19">
        <v>118.6</v>
      </c>
      <c r="J42" s="155"/>
      <c r="K42" s="45" t="s">
        <v>17</v>
      </c>
      <c r="L42" s="155"/>
      <c r="M42" s="109"/>
    </row>
    <row r="43" spans="1:13" x14ac:dyDescent="0.25">
      <c r="A43" s="100"/>
      <c r="B43" s="109"/>
      <c r="C43" s="147"/>
      <c r="D43" s="109"/>
      <c r="E43" s="14" t="s">
        <v>514</v>
      </c>
      <c r="F43" s="19" t="s">
        <v>523</v>
      </c>
      <c r="G43" s="15"/>
      <c r="H43" s="19" t="s">
        <v>554</v>
      </c>
      <c r="I43" s="19">
        <v>197.5</v>
      </c>
      <c r="J43" s="155"/>
      <c r="K43" s="45" t="s">
        <v>17</v>
      </c>
      <c r="L43" s="155"/>
      <c r="M43" s="109"/>
    </row>
    <row r="44" spans="1:13" x14ac:dyDescent="0.25">
      <c r="A44" s="100"/>
      <c r="B44" s="109"/>
      <c r="C44" s="147"/>
      <c r="D44" s="109"/>
      <c r="E44" s="14" t="s">
        <v>514</v>
      </c>
      <c r="F44" s="19" t="s">
        <v>524</v>
      </c>
      <c r="G44" s="15"/>
      <c r="H44" s="19" t="s">
        <v>555</v>
      </c>
      <c r="I44" s="19">
        <v>282.7</v>
      </c>
      <c r="J44" s="155"/>
      <c r="K44" s="45" t="s">
        <v>17</v>
      </c>
      <c r="L44" s="155"/>
      <c r="M44" s="109"/>
    </row>
    <row r="45" spans="1:13" ht="15.75" thickBot="1" x14ac:dyDescent="0.3">
      <c r="A45" s="100"/>
      <c r="B45" s="109"/>
      <c r="C45" s="147"/>
      <c r="D45" s="109"/>
      <c r="E45" s="14" t="s">
        <v>514</v>
      </c>
      <c r="F45" s="20" t="s">
        <v>525</v>
      </c>
      <c r="G45" s="22"/>
      <c r="H45" s="20" t="s">
        <v>556</v>
      </c>
      <c r="I45" s="20">
        <v>212</v>
      </c>
      <c r="J45" s="74">
        <v>1498</v>
      </c>
      <c r="K45" s="30" t="s">
        <v>17</v>
      </c>
      <c r="L45" s="74">
        <v>1500</v>
      </c>
      <c r="M45" s="20" t="s">
        <v>438</v>
      </c>
    </row>
    <row r="46" spans="1:13" x14ac:dyDescent="0.25">
      <c r="A46" s="100"/>
      <c r="B46" s="109"/>
      <c r="C46" s="108" t="s">
        <v>66</v>
      </c>
      <c r="D46" s="109"/>
      <c r="E46" s="12" t="s">
        <v>514</v>
      </c>
      <c r="F46" s="18" t="s">
        <v>548</v>
      </c>
      <c r="G46" s="13"/>
      <c r="H46" s="12" t="s">
        <v>557</v>
      </c>
      <c r="I46" s="19">
        <v>12.2</v>
      </c>
      <c r="J46" s="130">
        <v>1348</v>
      </c>
      <c r="K46" s="45" t="s">
        <v>17</v>
      </c>
      <c r="L46" s="158">
        <v>1350</v>
      </c>
      <c r="M46" s="109" t="s">
        <v>438</v>
      </c>
    </row>
    <row r="47" spans="1:13" x14ac:dyDescent="0.25">
      <c r="A47" s="100"/>
      <c r="B47" s="109"/>
      <c r="C47" s="109"/>
      <c r="D47" s="109"/>
      <c r="E47" s="14" t="s">
        <v>514</v>
      </c>
      <c r="F47" s="19" t="s">
        <v>515</v>
      </c>
      <c r="G47" s="15"/>
      <c r="H47" s="14" t="s">
        <v>558</v>
      </c>
      <c r="I47" s="19">
        <v>506.3</v>
      </c>
      <c r="J47" s="130"/>
      <c r="K47" s="45" t="s">
        <v>17</v>
      </c>
      <c r="L47" s="155"/>
      <c r="M47" s="109"/>
    </row>
    <row r="48" spans="1:13" x14ac:dyDescent="0.25">
      <c r="A48" s="100"/>
      <c r="B48" s="109"/>
      <c r="C48" s="109"/>
      <c r="D48" s="109"/>
      <c r="E48" s="14" t="s">
        <v>514</v>
      </c>
      <c r="F48" s="19" t="s">
        <v>516</v>
      </c>
      <c r="G48" s="15"/>
      <c r="H48" s="14" t="s">
        <v>559</v>
      </c>
      <c r="I48" s="19">
        <v>401.8</v>
      </c>
      <c r="J48" s="130"/>
      <c r="K48" s="45" t="s">
        <v>17</v>
      </c>
      <c r="L48" s="155"/>
      <c r="M48" s="109"/>
    </row>
    <row r="49" spans="1:13" x14ac:dyDescent="0.25">
      <c r="A49" s="100"/>
      <c r="B49" s="109"/>
      <c r="C49" s="109"/>
      <c r="D49" s="109"/>
      <c r="E49" s="14" t="s">
        <v>514</v>
      </c>
      <c r="F49" s="19" t="s">
        <v>504</v>
      </c>
      <c r="G49" s="15"/>
      <c r="H49" s="14" t="s">
        <v>560</v>
      </c>
      <c r="I49" s="71">
        <v>98.6</v>
      </c>
      <c r="J49" s="159">
        <v>3488</v>
      </c>
      <c r="K49" s="45" t="s">
        <v>17</v>
      </c>
      <c r="L49" s="155">
        <f>380+3100</f>
        <v>3480</v>
      </c>
      <c r="M49" s="109" t="s">
        <v>438</v>
      </c>
    </row>
    <row r="50" spans="1:13" x14ac:dyDescent="0.25">
      <c r="A50" s="100"/>
      <c r="B50" s="109"/>
      <c r="C50" s="109"/>
      <c r="D50" s="109"/>
      <c r="E50" s="14" t="s">
        <v>514</v>
      </c>
      <c r="F50" s="19" t="s">
        <v>503</v>
      </c>
      <c r="G50" s="15"/>
      <c r="H50" s="14" t="s">
        <v>561</v>
      </c>
      <c r="I50" s="19">
        <v>122.6</v>
      </c>
      <c r="J50" s="130"/>
      <c r="K50" s="45" t="s">
        <v>17</v>
      </c>
      <c r="L50" s="155"/>
      <c r="M50" s="109"/>
    </row>
    <row r="51" spans="1:13" x14ac:dyDescent="0.25">
      <c r="A51" s="100"/>
      <c r="B51" s="109"/>
      <c r="C51" s="109"/>
      <c r="D51" s="109"/>
      <c r="E51" s="14" t="s">
        <v>514</v>
      </c>
      <c r="F51" s="19" t="s">
        <v>523</v>
      </c>
      <c r="G51" s="15"/>
      <c r="H51" s="14" t="s">
        <v>562</v>
      </c>
      <c r="I51" s="19">
        <v>106.1</v>
      </c>
      <c r="J51" s="130"/>
      <c r="K51" s="45" t="s">
        <v>17</v>
      </c>
      <c r="L51" s="155"/>
      <c r="M51" s="109"/>
    </row>
    <row r="52" spans="1:13" x14ac:dyDescent="0.25">
      <c r="A52" s="100"/>
      <c r="B52" s="109"/>
      <c r="C52" s="109"/>
      <c r="D52" s="109"/>
      <c r="E52" s="14" t="s">
        <v>514</v>
      </c>
      <c r="F52" s="19" t="s">
        <v>524</v>
      </c>
      <c r="G52" s="15"/>
      <c r="H52" s="14" t="s">
        <v>563</v>
      </c>
      <c r="I52" s="70">
        <v>433.8</v>
      </c>
      <c r="J52" s="158"/>
      <c r="K52" s="45" t="s">
        <v>17</v>
      </c>
      <c r="L52" s="155"/>
      <c r="M52" s="109"/>
    </row>
    <row r="53" spans="1:13" x14ac:dyDescent="0.25">
      <c r="A53" s="100"/>
      <c r="B53" s="109"/>
      <c r="C53" s="109"/>
      <c r="D53" s="109"/>
      <c r="E53" s="14" t="s">
        <v>514</v>
      </c>
      <c r="F53" s="19" t="s">
        <v>525</v>
      </c>
      <c r="G53" s="15"/>
      <c r="H53" s="14" t="s">
        <v>564</v>
      </c>
      <c r="I53" s="19">
        <v>208.9</v>
      </c>
      <c r="J53" s="130">
        <v>1999</v>
      </c>
      <c r="K53" s="45" t="s">
        <v>17</v>
      </c>
      <c r="L53" s="155">
        <f>200+1800</f>
        <v>2000</v>
      </c>
      <c r="M53" s="109" t="s">
        <v>438</v>
      </c>
    </row>
    <row r="54" spans="1:13" ht="15.75" thickBot="1" x14ac:dyDescent="0.3">
      <c r="A54" s="100"/>
      <c r="B54" s="109"/>
      <c r="C54" s="110"/>
      <c r="D54" s="109"/>
      <c r="E54" s="14" t="s">
        <v>514</v>
      </c>
      <c r="F54" s="20" t="s">
        <v>526</v>
      </c>
      <c r="G54" s="22"/>
      <c r="H54" s="21" t="s">
        <v>565</v>
      </c>
      <c r="I54" s="19">
        <v>52.6</v>
      </c>
      <c r="J54" s="130"/>
      <c r="K54" s="30" t="s">
        <v>17</v>
      </c>
      <c r="L54" s="157"/>
      <c r="M54" s="110"/>
    </row>
    <row r="55" spans="1:13" x14ac:dyDescent="0.25">
      <c r="A55" s="100"/>
      <c r="B55" s="109"/>
      <c r="C55" s="108" t="s">
        <v>67</v>
      </c>
      <c r="D55" s="109"/>
      <c r="E55" s="12" t="s">
        <v>514</v>
      </c>
      <c r="F55" s="18" t="s">
        <v>548</v>
      </c>
      <c r="G55" s="13"/>
      <c r="H55" s="14" t="s">
        <v>566</v>
      </c>
      <c r="I55" s="18">
        <v>3.9</v>
      </c>
      <c r="J55" s="149">
        <v>1494</v>
      </c>
      <c r="K55" s="45" t="s">
        <v>17</v>
      </c>
      <c r="L55" s="158">
        <v>1500</v>
      </c>
      <c r="M55" s="109" t="s">
        <v>438</v>
      </c>
    </row>
    <row r="56" spans="1:13" x14ac:dyDescent="0.25">
      <c r="A56" s="100"/>
      <c r="B56" s="109"/>
      <c r="C56" s="109"/>
      <c r="D56" s="109"/>
      <c r="E56" s="14" t="s">
        <v>514</v>
      </c>
      <c r="F56" s="19" t="s">
        <v>515</v>
      </c>
      <c r="G56" s="15"/>
      <c r="H56" s="14" t="s">
        <v>567</v>
      </c>
      <c r="I56" s="19">
        <v>600</v>
      </c>
      <c r="J56" s="130"/>
      <c r="K56" s="45" t="s">
        <v>17</v>
      </c>
      <c r="L56" s="155"/>
      <c r="M56" s="109"/>
    </row>
    <row r="57" spans="1:13" x14ac:dyDescent="0.25">
      <c r="A57" s="100"/>
      <c r="B57" s="109"/>
      <c r="C57" s="109"/>
      <c r="D57" s="109"/>
      <c r="E57" s="14" t="s">
        <v>514</v>
      </c>
      <c r="F57" s="19" t="s">
        <v>516</v>
      </c>
      <c r="G57" s="15"/>
      <c r="H57" s="14" t="s">
        <v>568</v>
      </c>
      <c r="I57" s="70">
        <v>415.1</v>
      </c>
      <c r="J57" s="158"/>
      <c r="K57" s="45" t="s">
        <v>17</v>
      </c>
      <c r="L57" s="155"/>
      <c r="M57" s="109"/>
    </row>
    <row r="58" spans="1:13" x14ac:dyDescent="0.25">
      <c r="A58" s="100"/>
      <c r="B58" s="109"/>
      <c r="C58" s="109"/>
      <c r="D58" s="109"/>
      <c r="E58" s="14" t="s">
        <v>514</v>
      </c>
      <c r="F58" s="19" t="s">
        <v>504</v>
      </c>
      <c r="G58" s="15"/>
      <c r="H58" s="14" t="s">
        <v>569</v>
      </c>
      <c r="I58" s="71">
        <v>95.7</v>
      </c>
      <c r="J58" s="159">
        <v>3601</v>
      </c>
      <c r="K58" s="45" t="s">
        <v>17</v>
      </c>
      <c r="L58" s="155">
        <f>550+3050</f>
        <v>3600</v>
      </c>
      <c r="M58" s="109" t="s">
        <v>438</v>
      </c>
    </row>
    <row r="59" spans="1:13" x14ac:dyDescent="0.25">
      <c r="A59" s="100"/>
      <c r="B59" s="109"/>
      <c r="C59" s="109"/>
      <c r="D59" s="109"/>
      <c r="E59" s="14" t="s">
        <v>514</v>
      </c>
      <c r="F59" s="19" t="s">
        <v>503</v>
      </c>
      <c r="G59" s="15"/>
      <c r="H59" s="14" t="s">
        <v>570</v>
      </c>
      <c r="I59" s="19">
        <v>239.3</v>
      </c>
      <c r="J59" s="130"/>
      <c r="K59" s="45" t="s">
        <v>17</v>
      </c>
      <c r="L59" s="155"/>
      <c r="M59" s="109"/>
    </row>
    <row r="60" spans="1:13" x14ac:dyDescent="0.25">
      <c r="A60" s="100"/>
      <c r="B60" s="109"/>
      <c r="C60" s="109"/>
      <c r="D60" s="109"/>
      <c r="E60" s="14" t="s">
        <v>514</v>
      </c>
      <c r="F60" s="19" t="s">
        <v>523</v>
      </c>
      <c r="G60" s="15"/>
      <c r="H60" s="14" t="s">
        <v>571</v>
      </c>
      <c r="I60" s="19">
        <v>241</v>
      </c>
      <c r="J60" s="130"/>
      <c r="K60" s="45" t="s">
        <v>17</v>
      </c>
      <c r="L60" s="155"/>
      <c r="M60" s="109"/>
    </row>
    <row r="61" spans="1:13" x14ac:dyDescent="0.25">
      <c r="A61" s="100"/>
      <c r="B61" s="109"/>
      <c r="C61" s="109"/>
      <c r="D61" s="109"/>
      <c r="E61" s="14" t="s">
        <v>514</v>
      </c>
      <c r="F61" s="19" t="s">
        <v>524</v>
      </c>
      <c r="G61" s="15"/>
      <c r="H61" s="14" t="s">
        <v>572</v>
      </c>
      <c r="I61" s="70">
        <v>290.3</v>
      </c>
      <c r="J61" s="158"/>
      <c r="K61" s="45" t="s">
        <v>17</v>
      </c>
      <c r="L61" s="155"/>
      <c r="M61" s="109"/>
    </row>
    <row r="62" spans="1:13" ht="15.75" thickBot="1" x14ac:dyDescent="0.3">
      <c r="A62" s="100"/>
      <c r="B62" s="109"/>
      <c r="C62" s="110"/>
      <c r="D62" s="109"/>
      <c r="E62" s="14" t="s">
        <v>514</v>
      </c>
      <c r="F62" s="20" t="s">
        <v>525</v>
      </c>
      <c r="G62" s="22"/>
      <c r="H62" s="21" t="s">
        <v>573</v>
      </c>
      <c r="I62" s="20">
        <v>167.9</v>
      </c>
      <c r="J62" s="30">
        <v>1191</v>
      </c>
      <c r="K62" s="30" t="s">
        <v>17</v>
      </c>
      <c r="L62" s="75">
        <v>1200</v>
      </c>
      <c r="M62" s="19" t="s">
        <v>438</v>
      </c>
    </row>
    <row r="63" spans="1:13" x14ac:dyDescent="0.25">
      <c r="A63" s="100"/>
      <c r="B63" s="109"/>
      <c r="C63" s="147" t="s">
        <v>68</v>
      </c>
      <c r="D63" s="109"/>
      <c r="E63" s="12" t="s">
        <v>514</v>
      </c>
      <c r="F63" s="18" t="s">
        <v>548</v>
      </c>
      <c r="G63" s="13"/>
      <c r="H63" s="14" t="s">
        <v>574</v>
      </c>
      <c r="I63" s="18">
        <v>3.9</v>
      </c>
      <c r="J63" s="149">
        <v>1494</v>
      </c>
      <c r="K63" s="28" t="s">
        <v>17</v>
      </c>
      <c r="L63" s="104">
        <v>1500</v>
      </c>
      <c r="M63" s="108" t="s">
        <v>438</v>
      </c>
    </row>
    <row r="64" spans="1:13" x14ac:dyDescent="0.25">
      <c r="A64" s="100"/>
      <c r="B64" s="109"/>
      <c r="C64" s="147"/>
      <c r="D64" s="109"/>
      <c r="E64" s="14" t="s">
        <v>514</v>
      </c>
      <c r="F64" s="19" t="s">
        <v>515</v>
      </c>
      <c r="G64" s="15"/>
      <c r="H64" s="14" t="s">
        <v>575</v>
      </c>
      <c r="I64" s="19">
        <v>600</v>
      </c>
      <c r="J64" s="130"/>
      <c r="K64" s="45" t="s">
        <v>17</v>
      </c>
      <c r="L64" s="105"/>
      <c r="M64" s="109"/>
    </row>
    <row r="65" spans="1:15" x14ac:dyDescent="0.25">
      <c r="A65" s="100"/>
      <c r="B65" s="109"/>
      <c r="C65" s="147"/>
      <c r="D65" s="109"/>
      <c r="E65" s="14" t="s">
        <v>514</v>
      </c>
      <c r="F65" s="19" t="s">
        <v>516</v>
      </c>
      <c r="G65" s="15"/>
      <c r="H65" s="14" t="s">
        <v>576</v>
      </c>
      <c r="I65" s="70">
        <v>415.1</v>
      </c>
      <c r="J65" s="158"/>
      <c r="K65" s="45" t="s">
        <v>17</v>
      </c>
      <c r="L65" s="105"/>
      <c r="M65" s="109"/>
    </row>
    <row r="66" spans="1:15" x14ac:dyDescent="0.25">
      <c r="A66" s="100"/>
      <c r="B66" s="109"/>
      <c r="C66" s="147"/>
      <c r="D66" s="109"/>
      <c r="E66" s="14" t="s">
        <v>514</v>
      </c>
      <c r="F66" s="19" t="s">
        <v>504</v>
      </c>
      <c r="G66" s="15"/>
      <c r="H66" s="14" t="s">
        <v>577</v>
      </c>
      <c r="I66" s="71">
        <v>90</v>
      </c>
      <c r="J66" s="159">
        <v>3199</v>
      </c>
      <c r="K66" s="45" t="s">
        <v>17</v>
      </c>
      <c r="L66" s="105">
        <f>410+2800</f>
        <v>3210</v>
      </c>
      <c r="M66" s="109" t="s">
        <v>438</v>
      </c>
    </row>
    <row r="67" spans="1:15" x14ac:dyDescent="0.25">
      <c r="A67" s="100"/>
      <c r="B67" s="109"/>
      <c r="C67" s="147"/>
      <c r="D67" s="109"/>
      <c r="E67" s="14" t="s">
        <v>514</v>
      </c>
      <c r="F67" s="19" t="s">
        <v>503</v>
      </c>
      <c r="G67" s="15"/>
      <c r="H67" s="14" t="s">
        <v>578</v>
      </c>
      <c r="I67" s="19">
        <v>139.30000000000001</v>
      </c>
      <c r="J67" s="130"/>
      <c r="K67" s="45" t="s">
        <v>17</v>
      </c>
      <c r="L67" s="105"/>
      <c r="M67" s="109"/>
    </row>
    <row r="68" spans="1:15" x14ac:dyDescent="0.25">
      <c r="A68" s="100"/>
      <c r="B68" s="109"/>
      <c r="C68" s="147"/>
      <c r="D68" s="109"/>
      <c r="E68" s="14" t="s">
        <v>514</v>
      </c>
      <c r="F68" s="19" t="s">
        <v>523</v>
      </c>
      <c r="G68" s="15"/>
      <c r="H68" s="14" t="s">
        <v>579</v>
      </c>
      <c r="I68" s="19">
        <v>223</v>
      </c>
      <c r="J68" s="130"/>
      <c r="K68" s="45" t="s">
        <v>17</v>
      </c>
      <c r="L68" s="105"/>
      <c r="M68" s="109"/>
    </row>
    <row r="69" spans="1:15" x14ac:dyDescent="0.25">
      <c r="A69" s="100"/>
      <c r="B69" s="109"/>
      <c r="C69" s="147"/>
      <c r="D69" s="109"/>
      <c r="E69" s="14" t="s">
        <v>514</v>
      </c>
      <c r="F69" s="19" t="s">
        <v>524</v>
      </c>
      <c r="G69" s="15"/>
      <c r="H69" s="14" t="s">
        <v>580</v>
      </c>
      <c r="I69" s="70">
        <v>291.10000000000002</v>
      </c>
      <c r="J69" s="158"/>
      <c r="K69" s="45" t="s">
        <v>17</v>
      </c>
      <c r="L69" s="105"/>
      <c r="M69" s="109"/>
    </row>
    <row r="70" spans="1:15" ht="15.75" thickBot="1" x14ac:dyDescent="0.3">
      <c r="A70" s="100"/>
      <c r="B70" s="109"/>
      <c r="C70" s="147"/>
      <c r="D70" s="109"/>
      <c r="E70" s="21" t="s">
        <v>514</v>
      </c>
      <c r="F70" s="20" t="s">
        <v>525</v>
      </c>
      <c r="G70" s="22"/>
      <c r="H70" s="21" t="s">
        <v>581</v>
      </c>
      <c r="I70" s="20">
        <v>167.9</v>
      </c>
      <c r="J70" s="30">
        <v>1194</v>
      </c>
      <c r="K70" s="30" t="s">
        <v>17</v>
      </c>
      <c r="L70" s="16">
        <v>1200</v>
      </c>
      <c r="M70" s="20" t="s">
        <v>438</v>
      </c>
    </row>
    <row r="71" spans="1:15" ht="15.75" hidden="1" thickBot="1" x14ac:dyDescent="0.3">
      <c r="A71" s="100"/>
      <c r="B71" s="109"/>
      <c r="C71" s="108" t="s">
        <v>69</v>
      </c>
      <c r="D71" s="109"/>
      <c r="E71" s="12" t="s">
        <v>536</v>
      </c>
      <c r="F71" s="18" t="s">
        <v>525</v>
      </c>
      <c r="G71" s="13"/>
      <c r="H71" s="18" t="s">
        <v>582</v>
      </c>
      <c r="I71" s="18">
        <v>1.4</v>
      </c>
      <c r="J71" s="28">
        <v>10</v>
      </c>
      <c r="K71" s="28"/>
      <c r="L71" s="45"/>
      <c r="M71" s="19" t="s">
        <v>438</v>
      </c>
    </row>
    <row r="72" spans="1:15" x14ac:dyDescent="0.25">
      <c r="A72" s="100"/>
      <c r="B72" s="109"/>
      <c r="C72" s="109"/>
      <c r="D72" s="109"/>
      <c r="E72" s="14" t="s">
        <v>514</v>
      </c>
      <c r="F72" s="19" t="s">
        <v>515</v>
      </c>
      <c r="G72" s="15"/>
      <c r="H72" s="12" t="s">
        <v>588</v>
      </c>
      <c r="I72" s="18">
        <v>68.099999999999994</v>
      </c>
      <c r="J72" s="149">
        <v>298</v>
      </c>
      <c r="K72" s="28" t="s">
        <v>17</v>
      </c>
      <c r="L72" s="156">
        <v>300</v>
      </c>
      <c r="M72" s="108" t="s">
        <v>438</v>
      </c>
      <c r="O72" s="131"/>
    </row>
    <row r="73" spans="1:15" x14ac:dyDescent="0.25">
      <c r="A73" s="100"/>
      <c r="B73" s="109"/>
      <c r="C73" s="109"/>
      <c r="D73" s="109"/>
      <c r="E73" s="14" t="s">
        <v>514</v>
      </c>
      <c r="F73" s="19" t="s">
        <v>516</v>
      </c>
      <c r="G73" s="15"/>
      <c r="H73" s="14" t="s">
        <v>590</v>
      </c>
      <c r="I73" s="70">
        <v>117</v>
      </c>
      <c r="J73" s="158"/>
      <c r="K73" s="45" t="s">
        <v>17</v>
      </c>
      <c r="L73" s="155"/>
      <c r="M73" s="109"/>
      <c r="O73" s="131"/>
    </row>
    <row r="74" spans="1:15" x14ac:dyDescent="0.25">
      <c r="A74" s="100"/>
      <c r="B74" s="109"/>
      <c r="C74" s="109"/>
      <c r="D74" s="109"/>
      <c r="E74" s="14" t="s">
        <v>514</v>
      </c>
      <c r="F74" s="19" t="s">
        <v>504</v>
      </c>
      <c r="G74" s="15"/>
      <c r="H74" s="14" t="s">
        <v>592</v>
      </c>
      <c r="I74" s="71">
        <v>91.4</v>
      </c>
      <c r="J74" s="159">
        <v>1332</v>
      </c>
      <c r="K74" s="45" t="s">
        <v>17</v>
      </c>
      <c r="L74" s="155">
        <f>550+80+500</f>
        <v>1130</v>
      </c>
      <c r="M74" s="109" t="s">
        <v>438</v>
      </c>
      <c r="O74" s="131"/>
    </row>
    <row r="75" spans="1:15" x14ac:dyDescent="0.25">
      <c r="A75" s="100"/>
      <c r="B75" s="109"/>
      <c r="C75" s="109"/>
      <c r="D75" s="109"/>
      <c r="E75" s="14" t="s">
        <v>514</v>
      </c>
      <c r="F75" s="19" t="s">
        <v>503</v>
      </c>
      <c r="G75" s="15"/>
      <c r="H75" s="14" t="s">
        <v>595</v>
      </c>
      <c r="I75" s="19">
        <v>58.2</v>
      </c>
      <c r="J75" s="130"/>
      <c r="K75" s="45" t="s">
        <v>17</v>
      </c>
      <c r="L75" s="155"/>
      <c r="M75" s="109"/>
      <c r="O75" s="131"/>
    </row>
    <row r="76" spans="1:15" x14ac:dyDescent="0.25">
      <c r="A76" s="100"/>
      <c r="B76" s="109"/>
      <c r="C76" s="109"/>
      <c r="D76" s="109"/>
      <c r="E76" s="14" t="s">
        <v>514</v>
      </c>
      <c r="F76" s="19" t="s">
        <v>523</v>
      </c>
      <c r="G76" s="15"/>
      <c r="H76" s="14" t="s">
        <v>596</v>
      </c>
      <c r="I76" s="19">
        <v>85.7</v>
      </c>
      <c r="J76" s="130"/>
      <c r="K76" s="45" t="s">
        <v>17</v>
      </c>
      <c r="L76" s="155"/>
      <c r="M76" s="109"/>
      <c r="O76" s="131"/>
    </row>
    <row r="77" spans="1:15" x14ac:dyDescent="0.25">
      <c r="A77" s="100"/>
      <c r="B77" s="109"/>
      <c r="C77" s="109"/>
      <c r="D77" s="109"/>
      <c r="E77" s="14" t="s">
        <v>514</v>
      </c>
      <c r="F77" s="19" t="s">
        <v>524</v>
      </c>
      <c r="G77" s="15"/>
      <c r="H77" s="14" t="s">
        <v>597</v>
      </c>
      <c r="I77" s="19">
        <v>65.099999999999994</v>
      </c>
      <c r="J77" s="130"/>
      <c r="K77" s="45" t="s">
        <v>17</v>
      </c>
      <c r="L77" s="155"/>
      <c r="M77" s="109"/>
      <c r="O77" s="131"/>
    </row>
    <row r="78" spans="1:15" x14ac:dyDescent="0.25">
      <c r="A78" s="100"/>
      <c r="B78" s="109"/>
      <c r="C78" s="109"/>
      <c r="D78" s="109"/>
      <c r="E78" s="14" t="s">
        <v>514</v>
      </c>
      <c r="F78" s="19" t="s">
        <v>525</v>
      </c>
      <c r="G78" s="15"/>
      <c r="H78" s="14" t="s">
        <v>598</v>
      </c>
      <c r="I78" s="71">
        <v>151.9</v>
      </c>
      <c r="J78" s="159">
        <v>4810</v>
      </c>
      <c r="K78" s="45" t="s">
        <v>17</v>
      </c>
      <c r="L78" s="155">
        <f>5708.85+100+3700</f>
        <v>9508.85</v>
      </c>
      <c r="M78" s="109" t="s">
        <v>438</v>
      </c>
      <c r="O78" s="131"/>
    </row>
    <row r="79" spans="1:15" x14ac:dyDescent="0.25">
      <c r="A79" s="100"/>
      <c r="B79" s="109"/>
      <c r="C79" s="109"/>
      <c r="D79" s="109"/>
      <c r="E79" s="14" t="s">
        <v>514</v>
      </c>
      <c r="F79" s="19" t="s">
        <v>526</v>
      </c>
      <c r="G79" s="15"/>
      <c r="H79" s="14" t="s">
        <v>599</v>
      </c>
      <c r="I79" s="19">
        <v>191.2</v>
      </c>
      <c r="J79" s="130"/>
      <c r="K79" s="45" t="s">
        <v>17</v>
      </c>
      <c r="L79" s="155"/>
      <c r="M79" s="109"/>
      <c r="O79" s="131"/>
    </row>
    <row r="80" spans="1:15" x14ac:dyDescent="0.25">
      <c r="A80" s="100"/>
      <c r="B80" s="109"/>
      <c r="C80" s="109"/>
      <c r="D80" s="109"/>
      <c r="E80" s="14" t="s">
        <v>514</v>
      </c>
      <c r="F80" s="19" t="s">
        <v>585</v>
      </c>
      <c r="G80" s="15"/>
      <c r="H80" s="14" t="s">
        <v>600</v>
      </c>
      <c r="I80" s="19">
        <v>0.05</v>
      </c>
      <c r="J80" s="130"/>
      <c r="K80" s="45" t="s">
        <v>17</v>
      </c>
      <c r="L80" s="155"/>
      <c r="M80" s="109"/>
      <c r="O80" s="131"/>
    </row>
    <row r="81" spans="1:15" x14ac:dyDescent="0.25">
      <c r="A81" s="100"/>
      <c r="B81" s="109"/>
      <c r="C81" s="109"/>
      <c r="D81" s="109"/>
      <c r="E81" s="14" t="s">
        <v>514</v>
      </c>
      <c r="F81" s="19" t="s">
        <v>46</v>
      </c>
      <c r="G81" s="15"/>
      <c r="H81" s="14" t="s">
        <v>586</v>
      </c>
      <c r="I81" s="19">
        <v>151.19999999999999</v>
      </c>
      <c r="J81" s="130"/>
      <c r="K81" s="45" t="s">
        <v>17</v>
      </c>
      <c r="L81" s="155"/>
      <c r="M81" s="109"/>
      <c r="O81" s="131"/>
    </row>
    <row r="82" spans="1:15" x14ac:dyDescent="0.25">
      <c r="A82" s="100"/>
      <c r="B82" s="109"/>
      <c r="C82" s="109"/>
      <c r="D82" s="109"/>
      <c r="E82" s="14" t="s">
        <v>514</v>
      </c>
      <c r="F82" s="19" t="s">
        <v>20</v>
      </c>
      <c r="G82" s="15"/>
      <c r="H82" s="14" t="s">
        <v>587</v>
      </c>
      <c r="I82" s="19">
        <v>235.3</v>
      </c>
      <c r="J82" s="130">
        <v>4823</v>
      </c>
      <c r="K82" s="45" t="s">
        <v>17</v>
      </c>
      <c r="L82" s="155"/>
      <c r="M82" s="109"/>
      <c r="O82" s="131"/>
    </row>
    <row r="83" spans="1:15" x14ac:dyDescent="0.25">
      <c r="A83" s="100"/>
      <c r="B83" s="109"/>
      <c r="C83" s="109"/>
      <c r="D83" s="109"/>
      <c r="E83" s="14" t="s">
        <v>514</v>
      </c>
      <c r="F83" s="19" t="s">
        <v>583</v>
      </c>
      <c r="G83" s="15"/>
      <c r="H83" s="14" t="s">
        <v>589</v>
      </c>
      <c r="I83" s="19">
        <v>4.9000000000000004</v>
      </c>
      <c r="J83" s="130"/>
      <c r="K83" s="45" t="s">
        <v>17</v>
      </c>
      <c r="L83" s="155"/>
      <c r="M83" s="109"/>
      <c r="O83" s="131"/>
    </row>
    <row r="84" spans="1:15" x14ac:dyDescent="0.25">
      <c r="A84" s="100"/>
      <c r="B84" s="109"/>
      <c r="C84" s="109"/>
      <c r="D84" s="109"/>
      <c r="E84" s="14" t="s">
        <v>514</v>
      </c>
      <c r="F84" s="19" t="s">
        <v>21</v>
      </c>
      <c r="G84" s="15"/>
      <c r="H84" s="14" t="s">
        <v>591</v>
      </c>
      <c r="I84" s="19">
        <v>0.04</v>
      </c>
      <c r="J84" s="130"/>
      <c r="K84" s="45" t="s">
        <v>17</v>
      </c>
      <c r="L84" s="155"/>
      <c r="M84" s="109"/>
      <c r="O84" s="131"/>
    </row>
    <row r="85" spans="1:15" x14ac:dyDescent="0.25">
      <c r="A85" s="100"/>
      <c r="B85" s="109"/>
      <c r="C85" s="109"/>
      <c r="D85" s="109"/>
      <c r="E85" s="14" t="s">
        <v>514</v>
      </c>
      <c r="F85" s="19" t="s">
        <v>22</v>
      </c>
      <c r="G85" s="15"/>
      <c r="H85" s="14" t="s">
        <v>593</v>
      </c>
      <c r="I85" s="19">
        <v>9.1</v>
      </c>
      <c r="J85" s="130"/>
      <c r="K85" s="45" t="s">
        <v>17</v>
      </c>
      <c r="L85" s="155"/>
      <c r="M85" s="109"/>
      <c r="O85" s="131"/>
    </row>
    <row r="86" spans="1:15" ht="15.75" thickBot="1" x14ac:dyDescent="0.3">
      <c r="A86" s="101"/>
      <c r="B86" s="110"/>
      <c r="C86" s="110"/>
      <c r="D86" s="110"/>
      <c r="E86" s="21" t="s">
        <v>514</v>
      </c>
      <c r="F86" s="20" t="s">
        <v>584</v>
      </c>
      <c r="G86" s="22"/>
      <c r="H86" s="21" t="s">
        <v>594</v>
      </c>
      <c r="I86" s="20">
        <v>11.2</v>
      </c>
      <c r="J86" s="148"/>
      <c r="K86" s="30" t="s">
        <v>17</v>
      </c>
      <c r="L86" s="157"/>
      <c r="M86" s="110"/>
      <c r="O86" s="131"/>
    </row>
  </sheetData>
  <mergeCells count="81">
    <mergeCell ref="A1:D1"/>
    <mergeCell ref="E1:G1"/>
    <mergeCell ref="H1:H2"/>
    <mergeCell ref="M1:M2"/>
    <mergeCell ref="C3:C4"/>
    <mergeCell ref="D12:D86"/>
    <mergeCell ref="D3:D11"/>
    <mergeCell ref="C12:C16"/>
    <mergeCell ref="C17:C26"/>
    <mergeCell ref="C27:C37"/>
    <mergeCell ref="C38:C45"/>
    <mergeCell ref="C46:C54"/>
    <mergeCell ref="C10:C11"/>
    <mergeCell ref="C55:C62"/>
    <mergeCell ref="C63:C70"/>
    <mergeCell ref="C71:C86"/>
    <mergeCell ref="B12:B86"/>
    <mergeCell ref="A3:A86"/>
    <mergeCell ref="B3:B11"/>
    <mergeCell ref="I1:L1"/>
    <mergeCell ref="J12:J13"/>
    <mergeCell ref="J14:J15"/>
    <mergeCell ref="J17:J18"/>
    <mergeCell ref="L17:L18"/>
    <mergeCell ref="L14:L15"/>
    <mergeCell ref="J55:J57"/>
    <mergeCell ref="J58:J61"/>
    <mergeCell ref="J63:J65"/>
    <mergeCell ref="J19:J22"/>
    <mergeCell ref="J23:J25"/>
    <mergeCell ref="J29:J30"/>
    <mergeCell ref="J31:J34"/>
    <mergeCell ref="J38:J40"/>
    <mergeCell ref="J35:J37"/>
    <mergeCell ref="J53:J54"/>
    <mergeCell ref="J41:J44"/>
    <mergeCell ref="J46:J48"/>
    <mergeCell ref="J49:J52"/>
    <mergeCell ref="J66:J69"/>
    <mergeCell ref="J72:J73"/>
    <mergeCell ref="J74:J77"/>
    <mergeCell ref="J78:J81"/>
    <mergeCell ref="J82:J86"/>
    <mergeCell ref="L66:L69"/>
    <mergeCell ref="L19:L22"/>
    <mergeCell ref="L23:L26"/>
    <mergeCell ref="L35:L37"/>
    <mergeCell ref="L46:L48"/>
    <mergeCell ref="L41:L44"/>
    <mergeCell ref="L38:L40"/>
    <mergeCell ref="L31:L34"/>
    <mergeCell ref="L29:L30"/>
    <mergeCell ref="L49:L52"/>
    <mergeCell ref="L53:L54"/>
    <mergeCell ref="L58:L61"/>
    <mergeCell ref="L55:L57"/>
    <mergeCell ref="L63:L65"/>
    <mergeCell ref="L74:L77"/>
    <mergeCell ref="L72:L73"/>
    <mergeCell ref="L78:L86"/>
    <mergeCell ref="O72:O73"/>
    <mergeCell ref="O74:O77"/>
    <mergeCell ref="O78:O86"/>
    <mergeCell ref="M78:M86"/>
    <mergeCell ref="M74:M77"/>
    <mergeCell ref="M72:M73"/>
    <mergeCell ref="M66:M69"/>
    <mergeCell ref="M63:M65"/>
    <mergeCell ref="M14:M15"/>
    <mergeCell ref="M17:M18"/>
    <mergeCell ref="M19:M22"/>
    <mergeCell ref="M23:M26"/>
    <mergeCell ref="M29:M30"/>
    <mergeCell ref="M31:M34"/>
    <mergeCell ref="M38:M40"/>
    <mergeCell ref="M41:M44"/>
    <mergeCell ref="M46:M48"/>
    <mergeCell ref="M49:M52"/>
    <mergeCell ref="M53:M54"/>
    <mergeCell ref="M55:M57"/>
    <mergeCell ref="M58:M61"/>
  </mergeCells>
  <phoneticPr fontId="7" type="noConversion"/>
  <conditionalFormatting sqref="M3:M11">
    <cfRule type="containsText" dxfId="3" priority="3" operator="containsText" text="NO">
      <formula>NOT(ISERROR(SEARCH("NO",M3)))</formula>
    </cfRule>
    <cfRule type="containsText" dxfId="2" priority="4" operator="containsText" text="OK">
      <formula>NOT(ISERROR(SEARCH("OK",M3)))</formula>
    </cfRule>
  </conditionalFormatting>
  <conditionalFormatting sqref="M14 M78 M74 M70:M72 M66 M16:M17 M19 M23 M27:M29 M31 M35:M38 M41 M45:M46 M49 M53 M55 M58 M62:M63">
    <cfRule type="containsText" dxfId="1" priority="1" operator="containsText" text="NO">
      <formula>NOT(ISERROR(SEARCH("NO",M14)))</formula>
    </cfRule>
    <cfRule type="containsText" dxfId="0" priority="2" operator="containsText" text="OK">
      <formula>NOT(ISERROR(SEARCH("OK",M14)))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Accessori per condotti</vt:lpstr>
      <vt:lpstr>Attrezzatura meccanica</vt:lpstr>
      <vt:lpstr>Bocchettoni</vt:lpstr>
      <vt:lpstr>Condotti flessibili</vt:lpstr>
      <vt:lpstr>Condotti</vt:lpstr>
      <vt:lpstr>Tubazioni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Duino</dc:creator>
  <cp:lastModifiedBy>Martina Duino</cp:lastModifiedBy>
  <dcterms:created xsi:type="dcterms:W3CDTF">2021-10-22T08:05:18Z</dcterms:created>
  <dcterms:modified xsi:type="dcterms:W3CDTF">2021-11-19T11:39:46Z</dcterms:modified>
</cp:coreProperties>
</file>